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itura\Desktop\"/>
    </mc:Choice>
  </mc:AlternateContent>
  <bookViews>
    <workbookView xWindow="0" yWindow="0" windowWidth="20490" windowHeight="7755"/>
  </bookViews>
  <sheets>
    <sheet name="Orçamento Sintético" sheetId="2" r:id="rId1"/>
    <sheet name="BDI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MDO2">[1]INSUMOS!$C$6</definedName>
    <definedName name="______MDO1">[2]INSUMOS!$C$8</definedName>
    <definedName name="______MDO2">[1]INSUMOS!$C$6</definedName>
    <definedName name="______R">#REF!</definedName>
    <definedName name="_____MDO1">[2]INSUMOS!$C$8</definedName>
    <definedName name="_____MDO2">[1]INSUMOS!$C$6</definedName>
    <definedName name="_____R">#REF!</definedName>
    <definedName name="____MDO1">[2]INSUMOS!$C$8</definedName>
    <definedName name="____MDO2">[1]INSUMOS!$C$6</definedName>
    <definedName name="____R">#REF!</definedName>
    <definedName name="___MDO1">[2]INSUMOS!$C$8</definedName>
    <definedName name="___MDO2">[1]INSUMOS!$C$6</definedName>
    <definedName name="___R">#REF!</definedName>
    <definedName name="__MDO1">[2]INSUMOS!$C$8</definedName>
    <definedName name="__MDO2">[1]INSUMOS!$C$6</definedName>
    <definedName name="__R">#REF!</definedName>
    <definedName name="__xlnm.Print_Titles_2">#REF!</definedName>
    <definedName name="_6.3">[3]Memória!#REF!</definedName>
    <definedName name="_MDO1">[4]INSUMOS!$C$8</definedName>
    <definedName name="_MDO2">[4]INSUMOS!$C$9</definedName>
    <definedName name="_R">#REF!</definedName>
    <definedName name="_rua1">#REF!</definedName>
    <definedName name="A">#REF!</definedName>
    <definedName name="AA" localSheetId="1">[5]CUBACAO!#REF!</definedName>
    <definedName name="AA">#REF!</definedName>
    <definedName name="AAA" localSheetId="1">[5]CUBACAO!#REF!</definedName>
    <definedName name="AAA">#REF!</definedName>
    <definedName name="Ac">#REF!</definedName>
    <definedName name="_xlnm.Print_Area" localSheetId="1">BDI!$B$2:$U$35</definedName>
    <definedName name="_xlnm.Print_Area" localSheetId="0">'Orçamento Sintético'!$B$2:$H$264</definedName>
    <definedName name="ASDFASDFAS">#REF!</definedName>
    <definedName name="BB" localSheetId="1">[5]CUBACAO!#REF!</definedName>
    <definedName name="BB">#REF!</definedName>
    <definedName name="BBB" localSheetId="1">[5]CUBACAO!#REF!</definedName>
    <definedName name="BBB">#REF!</definedName>
    <definedName name="BDI">#REF!</definedName>
    <definedName name="BDIc">#REF!</definedName>
    <definedName name="BDIf">#REF!</definedName>
    <definedName name="CC" localSheetId="1">[5]CUBACAO!#REF!</definedName>
    <definedName name="CC">#REF!</definedName>
    <definedName name="CCC" localSheetId="1">[5]CUBACAO!#REF!</definedName>
    <definedName name="CCC">#REF!</definedName>
    <definedName name="Composição">[2]INSUMOS!$C$8</definedName>
    <definedName name="DD" localSheetId="1">[5]CUBACAO!#REF!</definedName>
    <definedName name="DD">#REF!</definedName>
    <definedName name="DDD" localSheetId="1">[5]CUBACAO!#REF!</definedName>
    <definedName name="DDD">#REF!</definedName>
    <definedName name="Df">#REF!</definedName>
    <definedName name="E">#REF!</definedName>
    <definedName name="EE" localSheetId="1">[5]CUBACAO!#REF!</definedName>
    <definedName name="EE">#REF!</definedName>
    <definedName name="EEE" localSheetId="1">[5]CUBACAO!#REF!</definedName>
    <definedName name="EEE">#REF!</definedName>
    <definedName name="Excel_BuiltIn_Print_Titles_2_1">#REF!</definedName>
    <definedName name="Excel_BuiltIn_Print_Titles_8">'[6]Orçamento Cisterna'!#REF!</definedName>
    <definedName name="Fd">#REF!</definedName>
    <definedName name="FF" localSheetId="1">[5]CUBACAO!#REF!</definedName>
    <definedName name="FF">#REF!</definedName>
    <definedName name="FFF" localSheetId="1">[5]CUBACAO!#REF!</definedName>
    <definedName name="FFF">#REF!</definedName>
    <definedName name="GG" localSheetId="1">[5]CUBACAO!#REF!</definedName>
    <definedName name="GG">#REF!</definedName>
    <definedName name="GGG" localSheetId="1">[5]CUBACAO!#REF!</definedName>
    <definedName name="GGG">#REF!</definedName>
    <definedName name="HH" localSheetId="1">[5]CUBACAO!#REF!</definedName>
    <definedName name="HH">#REF!</definedName>
    <definedName name="HHH" localSheetId="1">[5]CUBACAO!#REF!</definedName>
    <definedName name="HHH">#REF!</definedName>
    <definedName name="II" localSheetId="1">[5]CUBACAO!#REF!</definedName>
    <definedName name="II">#REF!</definedName>
    <definedName name="III" localSheetId="1">[5]CUBACAO!#REF!</definedName>
    <definedName name="III">#REF!</definedName>
    <definedName name="Im">#REF!</definedName>
    <definedName name="Io">#REF!</definedName>
    <definedName name="ISS">#REF!</definedName>
    <definedName name="IT">#REF!</definedName>
    <definedName name="item1.1">'[7]COMPOSIÇÃO CUSTO'!#REF!</definedName>
    <definedName name="item1.2">'[7]COMPOSIÇÃO CUSTO'!#REF!</definedName>
    <definedName name="item1.3">'[7]COMPOSIÇÃO CUSTO'!#REF!</definedName>
    <definedName name="item1.4">'[7]COMPOSIÇÃO CUSTO'!#REF!</definedName>
    <definedName name="item1.5">'[7]COMPOSIÇÃO CUSTO'!#REF!</definedName>
    <definedName name="item1.6">'[7]COMPOSIÇÃO CUSTO'!#REF!</definedName>
    <definedName name="item10.1">'[7]COMPOSIÇÃO CUSTO'!#REF!</definedName>
    <definedName name="item10.10">'[7]COMPOSIÇÃO CUSTO'!#REF!</definedName>
    <definedName name="item10.11">'[7]COMPOSIÇÃO CUSTO'!#REF!</definedName>
    <definedName name="item10.12">'[7]COMPOSIÇÃO CUSTO'!#REF!</definedName>
    <definedName name="item10.13">'[7]COMPOSIÇÃO CUSTO'!#REF!</definedName>
    <definedName name="item10.14">'[7]COMPOSIÇÃO CUSTO'!#REF!</definedName>
    <definedName name="item10.15">'[7]COMPOSIÇÃO CUSTO'!#REF!</definedName>
    <definedName name="item10.16">'[7]COMPOSIÇÃO CUSTO'!#REF!</definedName>
    <definedName name="item10.17">'[7]COMPOSIÇÃO CUSTO'!#REF!</definedName>
    <definedName name="item10.18">'[7]COMPOSIÇÃO CUSTO'!#REF!</definedName>
    <definedName name="item10.19">'[7]COMPOSIÇÃO CUSTO'!#REF!</definedName>
    <definedName name="item10.2">'[7]COMPOSIÇÃO CUSTO'!#REF!</definedName>
    <definedName name="item10.3">'[7]COMPOSIÇÃO CUSTO'!#REF!</definedName>
    <definedName name="item10.4">'[7]COMPOSIÇÃO CUSTO'!#REF!</definedName>
    <definedName name="item10.5">'[7]COMPOSIÇÃO CUSTO'!#REF!</definedName>
    <definedName name="item10.6">'[7]COMPOSIÇÃO CUSTO'!#REF!</definedName>
    <definedName name="item10.7">'[7]COMPOSIÇÃO CUSTO'!#REF!</definedName>
    <definedName name="item10.8">'[7]COMPOSIÇÃO CUSTO'!#REF!</definedName>
    <definedName name="item10.9">'[7]COMPOSIÇÃO CUSTO'!#REF!</definedName>
    <definedName name="item11.1">'[7]COMPOSIÇÃO CUSTO'!#REF!</definedName>
    <definedName name="item11.10">'[7]COMPOSIÇÃO CUSTO'!#REF!</definedName>
    <definedName name="item11.11">'[7]COMPOSIÇÃO CUSTO'!#REF!</definedName>
    <definedName name="item11.12">'[7]COMPOSIÇÃO CUSTO'!#REF!</definedName>
    <definedName name="item11.13">'[7]COMPOSIÇÃO CUSTO'!#REF!</definedName>
    <definedName name="item11.14">'[7]COMPOSIÇÃO CUSTO'!#REF!</definedName>
    <definedName name="item11.15">'[7]COMPOSIÇÃO CUSTO'!#REF!</definedName>
    <definedName name="item11.16">'[7]COMPOSIÇÃO CUSTO'!#REF!</definedName>
    <definedName name="item11.17">'[7]COMPOSIÇÃO CUSTO'!#REF!</definedName>
    <definedName name="item11.18">'[7]COMPOSIÇÃO CUSTO'!#REF!</definedName>
    <definedName name="item11.19">'[7]COMPOSIÇÃO CUSTO'!#REF!</definedName>
    <definedName name="item11.2">'[7]COMPOSIÇÃO CUSTO'!#REF!</definedName>
    <definedName name="item11.20">'[7]COMPOSIÇÃO CUSTO'!#REF!</definedName>
    <definedName name="item11.21">'[7]COMPOSIÇÃO CUSTO'!#REF!</definedName>
    <definedName name="item11.22">'[7]COMPOSIÇÃO CUSTO'!#REF!</definedName>
    <definedName name="item11.23">'[7]COMPOSIÇÃO CUSTO'!#REF!</definedName>
    <definedName name="item11.24">'[7]COMPOSIÇÃO CUSTO'!#REF!</definedName>
    <definedName name="item11.25">'[7]COMPOSIÇÃO CUSTO'!#REF!</definedName>
    <definedName name="item11.26">'[7]COMPOSIÇÃO CUSTO'!#REF!</definedName>
    <definedName name="item11.27">'[7]COMPOSIÇÃO CUSTO'!#REF!</definedName>
    <definedName name="item11.28">'[7]COMPOSIÇÃO CUSTO'!#REF!</definedName>
    <definedName name="item11.3">'[7]COMPOSIÇÃO CUSTO'!#REF!</definedName>
    <definedName name="item11.4">'[7]COMPOSIÇÃO CUSTO'!#REF!</definedName>
    <definedName name="item11.5">'[7]COMPOSIÇÃO CUSTO'!#REF!</definedName>
    <definedName name="item11.6">'[7]COMPOSIÇÃO CUSTO'!#REF!</definedName>
    <definedName name="item11.7">'[7]COMPOSIÇÃO CUSTO'!#REF!</definedName>
    <definedName name="item11.8">'[7]COMPOSIÇÃO CUSTO'!#REF!</definedName>
    <definedName name="item11.9">'[7]COMPOSIÇÃO CUSTO'!#REF!</definedName>
    <definedName name="item12.1">'[7]COMPOSIÇÃO CUSTO'!#REF!</definedName>
    <definedName name="item12.10">'[7]COMPOSIÇÃO CUSTO'!#REF!</definedName>
    <definedName name="item12.11">'[7]COMPOSIÇÃO CUSTO'!#REF!</definedName>
    <definedName name="item12.12">'[7]COMPOSIÇÃO CUSTO'!#REF!</definedName>
    <definedName name="item12.13">'[7]COMPOSIÇÃO CUSTO'!#REF!</definedName>
    <definedName name="item12.14">'[7]COMPOSIÇÃO CUSTO'!#REF!</definedName>
    <definedName name="item12.15">'[7]COMPOSIÇÃO CUSTO'!#REF!</definedName>
    <definedName name="item12.16">'[7]COMPOSIÇÃO CUSTO'!#REF!</definedName>
    <definedName name="item12.17">'[7]COMPOSIÇÃO CUSTO'!#REF!</definedName>
    <definedName name="item12.18">'[7]COMPOSIÇÃO CUSTO'!#REF!</definedName>
    <definedName name="item12.19">'[7]COMPOSIÇÃO CUSTO'!#REF!</definedName>
    <definedName name="item12.2">'[7]COMPOSIÇÃO CUSTO'!#REF!</definedName>
    <definedName name="item12.20">'[7]COMPOSIÇÃO CUSTO'!#REF!</definedName>
    <definedName name="item12.21">'[7]COMPOSIÇÃO CUSTO'!#REF!</definedName>
    <definedName name="item12.22">'[7]COMPOSIÇÃO CUSTO'!#REF!</definedName>
    <definedName name="item12.23">'[7]COMPOSIÇÃO CUSTO'!#REF!</definedName>
    <definedName name="item12.24">'[7]COMPOSIÇÃO CUSTO'!#REF!</definedName>
    <definedName name="item12.25">'[7]COMPOSIÇÃO CUSTO'!#REF!</definedName>
    <definedName name="item12.26">'[7]COMPOSIÇÃO CUSTO'!#REF!</definedName>
    <definedName name="item12.27">'[7]COMPOSIÇÃO CUSTO'!#REF!</definedName>
    <definedName name="item12.3">'[7]COMPOSIÇÃO CUSTO'!#REF!</definedName>
    <definedName name="item12.4">'[7]COMPOSIÇÃO CUSTO'!#REF!</definedName>
    <definedName name="item12.5">'[7]COMPOSIÇÃO CUSTO'!#REF!</definedName>
    <definedName name="item12.6">'[7]COMPOSIÇÃO CUSTO'!#REF!</definedName>
    <definedName name="item12.7">'[7]COMPOSIÇÃO CUSTO'!#REF!</definedName>
    <definedName name="item12.8">'[7]COMPOSIÇÃO CUSTO'!#REF!</definedName>
    <definedName name="item12.9">'[7]COMPOSIÇÃO CUSTO'!#REF!</definedName>
    <definedName name="item13.1">'[7]COMPOSIÇÃO CUSTO'!#REF!</definedName>
    <definedName name="item13.10">'[7]COMPOSIÇÃO CUSTO'!#REF!</definedName>
    <definedName name="item13.11">'[7]COMPOSIÇÃO CUSTO'!#REF!</definedName>
    <definedName name="item13.12">'[7]COMPOSIÇÃO CUSTO'!#REF!</definedName>
    <definedName name="item13.13">'[7]COMPOSIÇÃO CUSTO'!#REF!</definedName>
    <definedName name="item13.2">'[7]COMPOSIÇÃO CUSTO'!#REF!</definedName>
    <definedName name="item13.3">'[7]COMPOSIÇÃO CUSTO'!#REF!</definedName>
    <definedName name="item13.4">'[7]COMPOSIÇÃO CUSTO'!#REF!</definedName>
    <definedName name="item13.5">'[7]COMPOSIÇÃO CUSTO'!#REF!</definedName>
    <definedName name="item13.6">'[7]COMPOSIÇÃO CUSTO'!#REF!</definedName>
    <definedName name="item13.7">'[7]COMPOSIÇÃO CUSTO'!#REF!</definedName>
    <definedName name="item13.8">'[7]COMPOSIÇÃO CUSTO'!#REF!</definedName>
    <definedName name="item13.9">'[7]COMPOSIÇÃO CUSTO'!#REF!</definedName>
    <definedName name="item14.1">'[7]COMPOSIÇÃO CUSTO'!#REF!</definedName>
    <definedName name="item14.2">'[7]COMPOSIÇÃO CUSTO'!#REF!</definedName>
    <definedName name="item14.3">'[7]COMPOSIÇÃO CUSTO'!#REF!</definedName>
    <definedName name="item14.4">'[7]COMPOSIÇÃO CUSTO'!#REF!</definedName>
    <definedName name="item14.5">'[7]COMPOSIÇÃO CUSTO'!#REF!</definedName>
    <definedName name="item14.6">'[7]COMPOSIÇÃO CUSTO'!#REF!</definedName>
    <definedName name="item15.1">'[7]COMPOSIÇÃO CUSTO'!#REF!</definedName>
    <definedName name="item15.10">'[7]COMPOSIÇÃO CUSTO'!#REF!</definedName>
    <definedName name="item15.11">'[7]COMPOSIÇÃO CUSTO'!#REF!</definedName>
    <definedName name="item15.12">'[7]COMPOSIÇÃO CUSTO'!#REF!</definedName>
    <definedName name="item15.13">'[7]COMPOSIÇÃO CUSTO'!#REF!</definedName>
    <definedName name="item15.2">'[7]COMPOSIÇÃO CUSTO'!#REF!</definedName>
    <definedName name="item15.3">'[7]COMPOSIÇÃO CUSTO'!#REF!</definedName>
    <definedName name="item15.4">'[7]COMPOSIÇÃO CUSTO'!#REF!</definedName>
    <definedName name="item15.5">'[7]COMPOSIÇÃO CUSTO'!#REF!</definedName>
    <definedName name="item15.6">'[7]COMPOSIÇÃO CUSTO'!#REF!</definedName>
    <definedName name="item15.7">'[7]COMPOSIÇÃO CUSTO'!#REF!</definedName>
    <definedName name="item15.8">'[7]COMPOSIÇÃO CUSTO'!#REF!</definedName>
    <definedName name="item15.9">'[7]COMPOSIÇÃO CUSTO'!#REF!</definedName>
    <definedName name="item2.1">'[7]COMPOSIÇÃO CUSTO'!#REF!</definedName>
    <definedName name="item2.10">'[7]COMPOSIÇÃO CUSTO'!#REF!</definedName>
    <definedName name="item2.11">'[7]COMPOSIÇÃO CUSTO'!#REF!</definedName>
    <definedName name="item2.12">'[7]COMPOSIÇÃO CUSTO'!#REF!</definedName>
    <definedName name="item2.13">'[7]COMPOSIÇÃO CUSTO'!#REF!</definedName>
    <definedName name="item2.14">'[7]COMPOSIÇÃO CUSTO'!#REF!</definedName>
    <definedName name="item2.15">'[7]COMPOSIÇÃO CUSTO'!#REF!</definedName>
    <definedName name="item2.16">'[7]COMPOSIÇÃO CUSTO'!#REF!</definedName>
    <definedName name="item2.17">'[7]COMPOSIÇÃO CUSTO'!#REF!</definedName>
    <definedName name="item2.18">'[7]COMPOSIÇÃO CUSTO'!#REF!</definedName>
    <definedName name="item2.19">'[7]COMPOSIÇÃO CUSTO'!#REF!</definedName>
    <definedName name="item2.2">'[7]COMPOSIÇÃO CUSTO'!#REF!</definedName>
    <definedName name="item2.20">'[7]COMPOSIÇÃO CUSTO'!#REF!</definedName>
    <definedName name="item2.21">'[7]COMPOSIÇÃO CUSTO'!#REF!</definedName>
    <definedName name="item2.22">'[7]COMPOSIÇÃO CUSTO'!#REF!</definedName>
    <definedName name="item2.23">'[7]COMPOSIÇÃO CUSTO'!#REF!</definedName>
    <definedName name="item2.24">'[7]COMPOSIÇÃO CUSTO'!#REF!</definedName>
    <definedName name="item2.25">'[7]COMPOSIÇÃO CUSTO'!#REF!</definedName>
    <definedName name="item2.26">'[7]COMPOSIÇÃO CUSTO'!#REF!</definedName>
    <definedName name="item2.27">'[7]COMPOSIÇÃO CUSTO'!#REF!</definedName>
    <definedName name="item2.3">'[7]COMPOSIÇÃO CUSTO'!#REF!</definedName>
    <definedName name="item2.4">'[7]COMPOSIÇÃO CUSTO'!#REF!</definedName>
    <definedName name="item2.5">'[7]COMPOSIÇÃO CUSTO'!#REF!</definedName>
    <definedName name="item2.6">'[7]COMPOSIÇÃO CUSTO'!#REF!</definedName>
    <definedName name="item2.7">'[7]COMPOSIÇÃO CUSTO'!#REF!</definedName>
    <definedName name="item2.8">'[7]COMPOSIÇÃO CUSTO'!#REF!</definedName>
    <definedName name="item2.9">'[7]COMPOSIÇÃO CUSTO'!#REF!</definedName>
    <definedName name="item3.1">'[7]COMPOSIÇÃO CUSTO'!#REF!</definedName>
    <definedName name="item3.2">'[7]COMPOSIÇÃO CUSTO'!#REF!</definedName>
    <definedName name="item3.3">'[7]COMPOSIÇÃO CUSTO'!#REF!</definedName>
    <definedName name="item4.1">'[7]COMPOSIÇÃO CUSTO'!#REF!</definedName>
    <definedName name="item4.2">'[7]COMPOSIÇÃO CUSTO'!#REF!</definedName>
    <definedName name="item4.3">'[7]COMPOSIÇÃO CUSTO'!#REF!</definedName>
    <definedName name="item4.4">'[7]COMPOSIÇÃO CUSTO'!#REF!</definedName>
    <definedName name="item4.5">'[7]COMPOSIÇÃO CUSTO'!#REF!</definedName>
    <definedName name="item4.6">'[7]COMPOSIÇÃO CUSTO'!#REF!</definedName>
    <definedName name="item4.7">'[7]COMPOSIÇÃO CUSTO'!#REF!</definedName>
    <definedName name="item5.1">'[7]COMPOSIÇÃO CUSTO'!#REF!</definedName>
    <definedName name="item5.2">'[7]COMPOSIÇÃO CUSTO'!#REF!</definedName>
    <definedName name="item5.3">'[7]COMPOSIÇÃO CUSTO'!#REF!</definedName>
    <definedName name="item5.4">'[7]COMPOSIÇÃO CUSTO'!#REF!</definedName>
    <definedName name="item5.5">'[7]COMPOSIÇÃO CUSTO'!#REF!</definedName>
    <definedName name="item5.6">'[7]COMPOSIÇÃO CUSTO'!#REF!</definedName>
    <definedName name="item5.7">'[7]COMPOSIÇÃO CUSTO'!#REF!</definedName>
    <definedName name="item6.1">'[7]COMPOSIÇÃO CUSTO'!#REF!</definedName>
    <definedName name="item6.2">'[7]COMPOSIÇÃO CUSTO'!#REF!</definedName>
    <definedName name="item6.3">'[7]COMPOSIÇÃO CUSTO'!#REF!</definedName>
    <definedName name="item6.4">'[7]COMPOSIÇÃO CUSTO'!#REF!</definedName>
    <definedName name="item6.5">'[7]COMPOSIÇÃO CUSTO'!#REF!</definedName>
    <definedName name="item7.1">'[7]COMPOSIÇÃO CUSTO'!#REF!</definedName>
    <definedName name="item7.10">'[7]COMPOSIÇÃO CUSTO'!#REF!</definedName>
    <definedName name="item7.11">'[7]COMPOSIÇÃO CUSTO'!#REF!</definedName>
    <definedName name="item7.12">'[7]COMPOSIÇÃO CUSTO'!#REF!</definedName>
    <definedName name="item7.13">'[7]COMPOSIÇÃO CUSTO'!#REF!</definedName>
    <definedName name="item7.14">'[7]COMPOSIÇÃO CUSTO'!#REF!</definedName>
    <definedName name="item7.15">'[7]COMPOSIÇÃO CUSTO'!#REF!</definedName>
    <definedName name="item7.16">'[7]COMPOSIÇÃO CUSTO'!#REF!</definedName>
    <definedName name="item7.17">'[7]COMPOSIÇÃO CUSTO'!#REF!</definedName>
    <definedName name="item7.18">'[7]COMPOSIÇÃO CUSTO'!#REF!</definedName>
    <definedName name="item7.19">'[7]COMPOSIÇÃO CUSTO'!#REF!</definedName>
    <definedName name="item7.2">'[7]COMPOSIÇÃO CUSTO'!#REF!</definedName>
    <definedName name="item7.3">'[7]COMPOSIÇÃO CUSTO'!#REF!</definedName>
    <definedName name="item7.4">'[7]COMPOSIÇÃO CUSTO'!#REF!</definedName>
    <definedName name="item7.5">'[7]COMPOSIÇÃO CUSTO'!#REF!</definedName>
    <definedName name="item7.6">'[7]COMPOSIÇÃO CUSTO'!#REF!</definedName>
    <definedName name="item7.7">'[7]COMPOSIÇÃO CUSTO'!#REF!</definedName>
    <definedName name="item7.8">'[7]COMPOSIÇÃO CUSTO'!#REF!</definedName>
    <definedName name="item7.9">'[7]COMPOSIÇÃO CUSTO'!#REF!</definedName>
    <definedName name="item8.1">'[7]COMPOSIÇÃO CUSTO'!#REF!</definedName>
    <definedName name="item8.2">'[7]COMPOSIÇÃO CUSTO'!#REF!</definedName>
    <definedName name="item8.3">'[7]COMPOSIÇÃO CUSTO'!#REF!</definedName>
    <definedName name="item8.4">'[7]COMPOSIÇÃO CUSTO'!#REF!</definedName>
    <definedName name="item8.5">'[7]COMPOSIÇÃO CUSTO'!#REF!</definedName>
    <definedName name="item8.6">'[7]COMPOSIÇÃO CUSTO'!#REF!</definedName>
    <definedName name="item9.1">'[7]COMPOSIÇÃO CUSTO'!#REF!</definedName>
    <definedName name="item9.2">'[7]COMPOSIÇÃO CUSTO'!#REF!</definedName>
    <definedName name="item9.3">'[7]COMPOSIÇÃO CUSTO'!#REF!</definedName>
    <definedName name="item9.4">'[7]COMPOSIÇÃO CUSTO'!#REF!</definedName>
    <definedName name="item9.5">'[7]COMPOSIÇÃO CUSTO'!#REF!</definedName>
    <definedName name="item9.6">'[7]COMPOSIÇÃO CUSTO'!#REF!</definedName>
    <definedName name="item9.7">'[7]COMPOSIÇÃO CUSTO'!#REF!</definedName>
    <definedName name="item9.8">'[7]COMPOSIÇÃO CUSTO'!#REF!</definedName>
    <definedName name="item9.9">'[7]COMPOSIÇÃO CUSTO'!#REF!</definedName>
    <definedName name="itm10.2">'[7]COMPOSIÇÃO CUSTO'!#REF!</definedName>
    <definedName name="Jd">#REF!</definedName>
    <definedName name="JJ" localSheetId="1">[5]CUBACAO!#REF!</definedName>
    <definedName name="JJ">#REF!</definedName>
    <definedName name="JJJ" localSheetId="1">[5]CUBACAO!#REF!</definedName>
    <definedName name="JJJ">#REF!</definedName>
    <definedName name="Jm">#REF!</definedName>
    <definedName name="KKK" localSheetId="1">[5]CUBACAO!#REF!</definedName>
    <definedName name="KKK">#REF!</definedName>
    <definedName name="LEO">#REF!</definedName>
    <definedName name="LL" localSheetId="1">[5]CUBACAO!#REF!</definedName>
    <definedName name="LL">#REF!</definedName>
    <definedName name="LLL" localSheetId="1">[5]CUBACAO!#REF!</definedName>
    <definedName name="LLL">#REF!</definedName>
    <definedName name="Lucro">#REF!</definedName>
    <definedName name="m">#REF!</definedName>
    <definedName name="m²">[8]Memória!#REF!</definedName>
    <definedName name="MM" localSheetId="1">[5]CUBACAO!#REF!</definedName>
    <definedName name="MM">#REF!</definedName>
    <definedName name="MMM" localSheetId="1">[5]CUBACAO!#REF!</definedName>
    <definedName name="MMM">#REF!</definedName>
    <definedName name="n">#REF!</definedName>
    <definedName name="NN" localSheetId="1">[5]CUBACAO!#REF!</definedName>
    <definedName name="NN">#REF!</definedName>
    <definedName name="NNN" localSheetId="1">[5]CUBACAO!#REF!</definedName>
    <definedName name="NNN">#REF!</definedName>
    <definedName name="OAO">#REF!</definedName>
    <definedName name="OO" localSheetId="1">[5]CUBACAO!#REF!</definedName>
    <definedName name="OO">#REF!</definedName>
    <definedName name="OOO" localSheetId="1">[5]CUBACAO!#REF!</definedName>
    <definedName name="OOO">#REF!</definedName>
    <definedName name="Placas_de_sinalização_vertical___SENTIDO_DA_VIA_PARE">[9]Memória!$D$45</definedName>
    <definedName name="Plan_ajustada">[10]Composição!#REF!</definedName>
    <definedName name="PP" localSheetId="1">[5]CUBACAO!#REF!</definedName>
    <definedName name="PP">#REF!</definedName>
    <definedName name="QQ" localSheetId="1">[5]CUBACAO!#REF!</definedName>
    <definedName name="QQ">#REF!</definedName>
    <definedName name="RR" localSheetId="1">[5]CUBACAO!#REF!</definedName>
    <definedName name="RR">#REF!</definedName>
    <definedName name="SS" localSheetId="1">[5]CUBACAO!#REF!</definedName>
    <definedName name="SS">#REF!</definedName>
    <definedName name="T">#REF!</definedName>
    <definedName name="_xlnm.Print_Titles" localSheetId="0">'Orçamento Sintético'!$2:$8</definedName>
    <definedName name="TT" localSheetId="1">[5]CUBACAO!#REF!</definedName>
    <definedName name="TT">#REF!</definedName>
    <definedName name="UU" localSheetId="1">[5]CUBACAO!#REF!</definedName>
    <definedName name="UU">#REF!</definedName>
    <definedName name="VV" localSheetId="1">[5]CUBACAO!#REF!</definedName>
    <definedName name="VV">#REF!</definedName>
    <definedName name="WW" localSheetId="1">[5]CUBACAO!#REF!</definedName>
    <definedName name="WW">#REF!</definedName>
    <definedName name="XX" localSheetId="1">[5]CUBACAO!#REF!</definedName>
    <definedName name="XX">#REF!</definedName>
    <definedName name="YY" localSheetId="1">[5]CUBACAO!#REF!</definedName>
    <definedName name="YY">#REF!</definedName>
    <definedName name="ZZ" localSheetId="1">[5]CUBACAO!#REF!</definedName>
    <definedName name="ZZ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2" l="1"/>
  <c r="H11" i="2"/>
  <c r="H10" i="2"/>
  <c r="H16" i="2"/>
  <c r="H15" i="2"/>
  <c r="H1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42" i="2"/>
  <c r="H41" i="2"/>
  <c r="H40" i="2"/>
  <c r="H39" i="2"/>
  <c r="H38" i="2"/>
  <c r="H37" i="2"/>
  <c r="H36" i="2"/>
  <c r="H35" i="2"/>
  <c r="H34" i="2"/>
  <c r="H52" i="2"/>
  <c r="H51" i="2"/>
  <c r="H50" i="2"/>
  <c r="H49" i="2"/>
  <c r="H48" i="2"/>
  <c r="H47" i="2"/>
  <c r="H46" i="2"/>
  <c r="H45" i="2"/>
  <c r="H63" i="2"/>
  <c r="H62" i="2"/>
  <c r="H61" i="2"/>
  <c r="H60" i="2"/>
  <c r="H59" i="2"/>
  <c r="H58" i="2"/>
  <c r="H57" i="2"/>
  <c r="H56" i="2"/>
  <c r="H55" i="2"/>
  <c r="H54" i="2"/>
  <c r="H72" i="2"/>
  <c r="H71" i="2"/>
  <c r="H70" i="2"/>
  <c r="H69" i="2"/>
  <c r="H68" i="2"/>
  <c r="H67" i="2"/>
  <c r="H66" i="2"/>
  <c r="H65" i="2"/>
  <c r="H76" i="2"/>
  <c r="H75" i="2"/>
  <c r="H74" i="2"/>
  <c r="H78" i="2"/>
  <c r="H77" i="2" s="1"/>
  <c r="H81" i="2"/>
  <c r="H80" i="2"/>
  <c r="H87" i="2"/>
  <c r="H86" i="2"/>
  <c r="H85" i="2"/>
  <c r="H84" i="2"/>
  <c r="H90" i="2"/>
  <c r="H89" i="2"/>
  <c r="H92" i="2"/>
  <c r="H91" i="2" s="1"/>
  <c r="H98" i="2"/>
  <c r="H97" i="2"/>
  <c r="H96" i="2"/>
  <c r="H95" i="2"/>
  <c r="H101" i="2"/>
  <c r="H100" i="2"/>
  <c r="H106" i="2"/>
  <c r="H105" i="2"/>
  <c r="H10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28" i="2"/>
  <c r="H127" i="2"/>
  <c r="H126" i="2"/>
  <c r="H125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56" i="2"/>
  <c r="H155" i="2"/>
  <c r="H154" i="2"/>
  <c r="H153" i="2"/>
  <c r="H152" i="2"/>
  <c r="H151" i="2"/>
  <c r="H150" i="2"/>
  <c r="H164" i="2"/>
  <c r="H163" i="2"/>
  <c r="H162" i="2"/>
  <c r="H161" i="2"/>
  <c r="H160" i="2"/>
  <c r="H159" i="2"/>
  <c r="H158" i="2"/>
  <c r="H169" i="2"/>
  <c r="H168" i="2"/>
  <c r="H167" i="2"/>
  <c r="H166" i="2"/>
  <c r="H179" i="2"/>
  <c r="H178" i="2"/>
  <c r="H177" i="2"/>
  <c r="H176" i="2"/>
  <c r="H175" i="2"/>
  <c r="H174" i="2"/>
  <c r="H173" i="2"/>
  <c r="H172" i="2"/>
  <c r="H185" i="2"/>
  <c r="H184" i="2"/>
  <c r="H183" i="2"/>
  <c r="H182" i="2"/>
  <c r="H181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225" i="2"/>
  <c r="H224" i="2"/>
  <c r="H223" i="2"/>
  <c r="H222" i="2"/>
  <c r="H221" i="2"/>
  <c r="H230" i="2"/>
  <c r="H229" i="2"/>
  <c r="H228" i="2"/>
  <c r="H227" i="2"/>
  <c r="H235" i="2"/>
  <c r="H234" i="2"/>
  <c r="H233" i="2"/>
  <c r="H232" i="2"/>
  <c r="H246" i="2"/>
  <c r="H245" i="2"/>
  <c r="H244" i="2"/>
  <c r="H243" i="2"/>
  <c r="H242" i="2"/>
  <c r="H241" i="2"/>
  <c r="H240" i="2"/>
  <c r="H239" i="2"/>
  <c r="H238" i="2"/>
  <c r="H237" i="2"/>
  <c r="H251" i="2"/>
  <c r="H250" i="2"/>
  <c r="H249" i="2"/>
  <c r="H255" i="2"/>
  <c r="H254" i="2"/>
  <c r="H253" i="2"/>
  <c r="H257" i="2"/>
  <c r="H256" i="2" s="1"/>
  <c r="H262" i="2"/>
  <c r="H261" i="2"/>
  <c r="H260" i="2"/>
  <c r="H259" i="2"/>
  <c r="H263" i="2"/>
  <c r="H88" i="2" l="1"/>
  <c r="H79" i="2"/>
  <c r="H83" i="2"/>
  <c r="H103" i="2"/>
  <c r="H94" i="2"/>
  <c r="H236" i="2"/>
  <c r="H180" i="2"/>
  <c r="H149" i="2"/>
  <c r="H130" i="2"/>
  <c r="H99" i="2"/>
  <c r="H9" i="2"/>
  <c r="H258" i="2"/>
  <c r="H248" i="2"/>
  <c r="H171" i="2"/>
  <c r="H165" i="2"/>
  <c r="H157" i="2"/>
  <c r="H124" i="2"/>
  <c r="H107" i="2"/>
  <c r="H73" i="2"/>
  <c r="H44" i="2"/>
  <c r="H33" i="2"/>
  <c r="H13" i="2"/>
  <c r="H231" i="2"/>
  <c r="H220" i="2"/>
  <c r="H252" i="2"/>
  <c r="H226" i="2"/>
  <c r="H186" i="2"/>
  <c r="H64" i="2"/>
  <c r="H53" i="2"/>
  <c r="H18" i="2"/>
  <c r="H129" i="2" l="1"/>
  <c r="H82" i="2"/>
  <c r="H102" i="2"/>
  <c r="H170" i="2"/>
  <c r="H93" i="2"/>
  <c r="H43" i="2"/>
  <c r="H17" i="2"/>
  <c r="H247" i="2"/>
  <c r="H264" i="2" l="1"/>
  <c r="C19" i="4" l="1"/>
  <c r="C25" i="4" l="1"/>
</calcChain>
</file>

<file path=xl/sharedStrings.xml><?xml version="1.0" encoding="utf-8"?>
<sst xmlns="http://schemas.openxmlformats.org/spreadsheetml/2006/main" count="808" uniqueCount="555">
  <si>
    <t>Item</t>
  </si>
  <si>
    <t>Descrição</t>
  </si>
  <si>
    <t>Obra:</t>
  </si>
  <si>
    <r>
      <t>Município</t>
    </r>
    <r>
      <rPr>
        <sz val="12"/>
        <rFont val="Arial Narrow"/>
        <family val="2"/>
      </rPr>
      <t>:</t>
    </r>
  </si>
  <si>
    <r>
      <t>Endereço</t>
    </r>
    <r>
      <rPr>
        <sz val="12"/>
        <rFont val="Arial Narrow"/>
        <family val="2"/>
      </rPr>
      <t>:</t>
    </r>
  </si>
  <si>
    <t>Planilha Orçamentária Sintética</t>
  </si>
  <si>
    <t>Und</t>
  </si>
  <si>
    <t>Quant.</t>
  </si>
  <si>
    <t>Valor Unit</t>
  </si>
  <si>
    <t>Valor Unit com BDI</t>
  </si>
  <si>
    <t>ESTADO DA PARAÍBA</t>
  </si>
  <si>
    <t>COMPOSIÇÃO DE B.D.I.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</si>
  <si>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</si>
  <si>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</si>
  <si>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</si>
  <si>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</si>
  <si>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</si>
  <si>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</si>
  <si>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</si>
  <si>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</si>
  <si>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</si>
  <si>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</si>
  <si>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</si>
  <si>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</si>
  <si>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</si>
  <si>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</si>
  <si>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</si>
  <si>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</si>
  <si>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</si>
  <si>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</si>
  <si>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ISSQN, CPRB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</si>
  <si>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</si>
  <si>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</si>
  <si>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</si>
  <si>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</si>
  <si>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</si>
  <si>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</si>
  <si>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</si>
  <si>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</si>
  <si>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</si>
  <si>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</si>
  <si>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</si>
  <si>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</si>
  <si>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</si>
  <si>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</si>
  <si>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OBRAS DE REDES DE ÁGUA E ESGOTO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</si>
  <si>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</si>
  <si>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</si>
  <si>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</si>
  <si>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>Total (R$)</t>
  </si>
  <si>
    <t xml:space="preserve">2) Os Tributos aplicados são: PIS (O,65%), COFINS (3,00%), ISS (5,00% incidente apenas sobre a mão de obra total, que equivale a 40,0% da obra) </t>
  </si>
  <si>
    <t xml:space="preserve">ENCARGOS SOCIAIS NÃO DESONERADOS: </t>
  </si>
  <si>
    <t>ESTADO DA PARAÍBA PREFEITURA MUNICIPAL DE MAMANGUAPE</t>
  </si>
  <si>
    <t>MAMANGUAPE - PB</t>
  </si>
  <si>
    <t>BDI: 20,34%</t>
  </si>
  <si>
    <t xml:space="preserve">FONTE - DATA-BASE: SINAPI - 11/2019 - Paraíba
ORSE - 11/2019 - Sergipe
</t>
  </si>
  <si>
    <t xml:space="preserve">PROPOSTA Nº:  08674396000119002 </t>
  </si>
  <si>
    <t xml:space="preserve"> 1 </t>
  </si>
  <si>
    <t>SERVIÇOS PRELIMINARES</t>
  </si>
  <si>
    <t xml:space="preserve"> 1.1 </t>
  </si>
  <si>
    <t>LOCACAO CONVENCIONAL DE OBRA, ATRAVÉS DE GABARITO DE TABUAS CORRIDAS PONTALETADAS, COM REAPROVEITAMENTO DE 10 VEZES.</t>
  </si>
  <si>
    <t>m²</t>
  </si>
  <si>
    <t xml:space="preserve"> 1.2 </t>
  </si>
  <si>
    <t>ENTRADA DE ENERGIA ELÉTRICA TRIFÁSICA DEMANDA ENTRE 26,6 E 38,1 KW</t>
  </si>
  <si>
    <t>UN</t>
  </si>
  <si>
    <t xml:space="preserve"> 1.3 </t>
  </si>
  <si>
    <t>PLACA DE OBRA EM CHAPA DE ACO GALVANIZADO</t>
  </si>
  <si>
    <t xml:space="preserve"> 2 </t>
  </si>
  <si>
    <t>MOVIMENTO DE TERRA</t>
  </si>
  <si>
    <t xml:space="preserve"> 2.1 </t>
  </si>
  <si>
    <t>ESCAVAÇÃO MANUAL DE VALA PARA VIGA BALDRAME, COM PREVISÃO DE FÔRMA. AF_06/2017</t>
  </si>
  <si>
    <t>m³</t>
  </si>
  <si>
    <t xml:space="preserve"> 2.2 </t>
  </si>
  <si>
    <t>REGULARIZACAO E COMPACTACAO DE SUBLEITO ATE 20 CM DE ESPESSURA</t>
  </si>
  <si>
    <t xml:space="preserve"> 2.3 </t>
  </si>
  <si>
    <t>LASTRO DE CONCRETO, PREPARO MECÂNICO, INCLUSOS ADITIVO IMPERMEABILIZANTE, LANÇAMENTO E ADENSAMENTO</t>
  </si>
  <si>
    <t xml:space="preserve"> 3 </t>
  </si>
  <si>
    <t>INFRA-ESTRUTURA: FUNDAÇÕES</t>
  </si>
  <si>
    <t xml:space="preserve"> 3.1 </t>
  </si>
  <si>
    <t>SAPATAS ISOLADAS/ARRANQUE DOS PILARES</t>
  </si>
  <si>
    <t xml:space="preserve"> 3.1.1 </t>
  </si>
  <si>
    <t>ESCAVAÇÃO MANUAL PARA BLOCO DE COROAMENTO OU SAPATA, COM PREVISÃO DE FÔRMA. AF_06/2017</t>
  </si>
  <si>
    <t xml:space="preserve"> 3.1.2 </t>
  </si>
  <si>
    <t xml:space="preserve"> 3.1.3 </t>
  </si>
  <si>
    <t xml:space="preserve"> 3.1.4 </t>
  </si>
  <si>
    <t>MONTAGEM E DESMONTAGEM DE FÔRMA DE PILARES RETANGULARES E ESTRUTURAS SIMILARES COM ÁREA MÉDIA DAS SEÇÕES MAIOR QUE 0,25 M², PÉ-DIREITO SIMPLES, EM CHAPA DE MADEIRA COMPENSADA PLASTIFICADA, 18 UTILIZAÇÕES. AF_12/2015</t>
  </si>
  <si>
    <t xml:space="preserve"> 3.1.5 </t>
  </si>
  <si>
    <t>ARMAÇÃO DE ESTRUTURAS DE CONCRETO ARMADO, EXCETO VIGAS, PILARES, LAJES E FUNDAÇÕES, UTILIZANDO AÇO CA-60 DE 5,0 MM - MONTAGEM. AF_12/2015</t>
  </si>
  <si>
    <t>KG</t>
  </si>
  <si>
    <t xml:space="preserve"> 3.1.6 </t>
  </si>
  <si>
    <t>ARMAÇÃO DE ESTRUTURAS DE CONCRETO ARMADO, EXCETO VIGAS, PILARES, LAJES E FUNDAÇÕES, UTILIZANDO AÇO CA-50 DE 6,3 MM - MONTAGEM. AF_12/2015</t>
  </si>
  <si>
    <t xml:space="preserve"> 3.1.7 </t>
  </si>
  <si>
    <t>ARMAÇÃO DE ESTRUTURAS DE CONCRETO ARMADO, EXCETO VIGAS, PILARES, LAJES E FUNDAÇÕES, UTILIZANDO AÇO CA-50 DE 8,0 MM - MONTAGEM. AF_12/2015</t>
  </si>
  <si>
    <t xml:space="preserve"> 3.1.8 </t>
  </si>
  <si>
    <t>ARMAÇÃO DE ESTRUTURAS DE CONCRETO ARMADO, EXCETO VIGAS, PILARES, LAJES E FUNDAÇÕES, UTILIZANDO AÇO CA-50 DE 10,0 MM - MONTAGEM. AF_12/2015</t>
  </si>
  <si>
    <t xml:space="preserve"> 3.1.9 </t>
  </si>
  <si>
    <t>ARMAÇÃO DE ESTRUTURAS DE CONCRETO ARMADO, EXCETO VIGAS, PILARES, LAJES E FUNDAÇÕES, UTILIZANDO AÇO CA-50 DE 12,5 MM - MONTAGEM. AF_12/2015</t>
  </si>
  <si>
    <t xml:space="preserve"> 3.1.10 </t>
  </si>
  <si>
    <t>ARMAÇÃO DE ESTRUTURAS DE CONCRETO ARMADO, EXCETO VIGAS, PILARES, LAJES E FUNDAÇÕES, UTILIZANDO AÇO CA-50 DE 16,0 MM - MONTAGEM. AF_12/2015</t>
  </si>
  <si>
    <t xml:space="preserve"> 3.1.11 </t>
  </si>
  <si>
    <t>ARMAÇÃO DE ESTRUTURAS DE CONCRETO ARMADO, EXCETO VIGAS, PILARES, LAJES E FUNDAÇÕES, UTILIZANDO AÇO CA-50 DE 20,0 MM - MONTAGEM. AF_12/2015</t>
  </si>
  <si>
    <t xml:space="preserve"> 3.1.12 </t>
  </si>
  <si>
    <t>CONCRETO FCK = 25MPA, TRAÇO 1:2,3:2,7 (CIMENTO/ AREIA MÉDIA/ BRITA 1)  - PREPARO MECÂNICO COM BETONEIRA 400 L. AF_07/2016</t>
  </si>
  <si>
    <t xml:space="preserve"> 3.1.13 </t>
  </si>
  <si>
    <t>LANÇAMENTO COM USO DE BALDES, ADENSAMENTO E ACABAMENTO DE CONCRETO EM ESTRUTURAS. AF_12/2015</t>
  </si>
  <si>
    <t xml:space="preserve"> 3.1.14 </t>
  </si>
  <si>
    <t>REATERRO MANUAL APILOADO COM SOQUETE. AF_10/2017</t>
  </si>
  <si>
    <t xml:space="preserve"> 3.2 </t>
  </si>
  <si>
    <t>VIGA BALDRAME</t>
  </si>
  <si>
    <t xml:space="preserve"> 3.2.1 </t>
  </si>
  <si>
    <t>FABRICAÇÃO, MONTAGEM E DESMONTAGEM DE FÔRMA PARA VIGA BALDRAME, EM MADEIRA SERRADA, E=25 MM, 4 UTILIZAÇÕES. AF_06/2017</t>
  </si>
  <si>
    <t xml:space="preserve"> 3.2.2 </t>
  </si>
  <si>
    <t>ARMAÇÃO DE BLOCO, VIGA BALDRAME E SAPATA UTILIZANDO AÇO CA-60 DE 5 MM - MONTAGEM. AF_06/2017</t>
  </si>
  <si>
    <t xml:space="preserve"> 3.2.3 </t>
  </si>
  <si>
    <t>ARMAÇÃO DE BLOCO, VIGA BALDRAME OU SAPATA UTILIZANDO AÇO CA-50 DE 8 MM - MONTAGEM. AF_06/2017</t>
  </si>
  <si>
    <t xml:space="preserve"> 3.2.4 </t>
  </si>
  <si>
    <t>ARMAÇÃO DE BLOCO, VIGA BALDRAME OU SAPATA UTILIZANDO AÇO CA-50 DE 10 MM - MONTAGEM. AF_06/2017</t>
  </si>
  <si>
    <t xml:space="preserve"> 3.2.5 </t>
  </si>
  <si>
    <t>ARMAÇÃO DE BLOCO, VIGA BALDRAME OU SAPATA UTILIZANDO AÇO CA-50 DE 12,5 MM - MONTAGEM. AF_06/2017</t>
  </si>
  <si>
    <t xml:space="preserve"> 3.2.6 </t>
  </si>
  <si>
    <t>ARMAÇÃO DE BLOCO, VIGA BALDRAME OU SAPATA UTILIZANDO AÇO CA-50 DE 16 MM - MONTAGEM. AF_06/2017</t>
  </si>
  <si>
    <t xml:space="preserve"> 3.2.7 </t>
  </si>
  <si>
    <t xml:space="preserve"> 3.2.8 </t>
  </si>
  <si>
    <t xml:space="preserve"> 3.2.9 </t>
  </si>
  <si>
    <t>ALVENARIA EM TIJOLO CERAMICO MACICO 5X10X20CM 1 VEZ (ESPESSURA 20CM), ASSENTADO COM ARGAMASSA TRACO 1:2:8 (CIMENTO, CAL E AREIA)</t>
  </si>
  <si>
    <t xml:space="preserve"> 4 </t>
  </si>
  <si>
    <t>SUPERESTRUTURA</t>
  </si>
  <si>
    <t xml:space="preserve"> 4.1 </t>
  </si>
  <si>
    <t>PILARES (TÉRREO/PLATIBANDA/CAIXA D'AGUA)</t>
  </si>
  <si>
    <t xml:space="preserve"> 4.1.1 </t>
  </si>
  <si>
    <t xml:space="preserve"> 4.1.2 </t>
  </si>
  <si>
    <t>ARMAÇÃO DE PILAR OU VIGA DE UMA ESTRUTURA CONVENCIONAL DE CONCRETO ARMADO EM UMA EDIFICAÇÃO TÉRREA OU SOBRADO UTILIZANDO AÇO CA-60 DE 5,0 MM - MONTAGEM. AF_12/2015</t>
  </si>
  <si>
    <t xml:space="preserve"> 4.1.3 </t>
  </si>
  <si>
    <t>ARMAÇÃO DE PILAR OU VIGA DE UMA ESTRUTURA CONVENCIONAL DE CONCRETO ARMADO EM UMA EDIFICAÇÃO TÉRREA OU SOBRADO UTILIZANDO AÇO CA-50 DE 10,0 MM - MONTAGEM. AF_12/2015</t>
  </si>
  <si>
    <t xml:space="preserve"> 4.1.4 </t>
  </si>
  <si>
    <t>ARMAÇÃO DE PILAR OU VIGA DE UMA ESTRUTURA CONVENCIONAL DE CONCRETO ARMADO EM UMA EDIFICAÇÃO TÉRREA OU SOBRADO UTILIZANDO AÇO CA-50 DE 12,5 MM - MONTAGEM. AF_12/2015</t>
  </si>
  <si>
    <t xml:space="preserve"> 4.1.5 </t>
  </si>
  <si>
    <t>ARMAÇÃO DE PILAR OU VIGA DE UMA ESTRUTURA CONVENCIONAL DE CONCRETO ARMADO EM UMA EDIFICAÇÃO TÉRREA OU SOBRADO UTILIZANDO AÇO CA-50 DE 16,0 MM - MONTAGEM. AF_12/2015</t>
  </si>
  <si>
    <t xml:space="preserve"> 4.1.6 </t>
  </si>
  <si>
    <t>ARMAÇÃO DE PILAR OU VIGA DE UMA ESTRUTURA CONVENCIONAL DE CONCRETO ARMADO EM UMA EDIFICAÇÃO TÉRREA OU SOBRADO UTILIZANDO AÇO CA-50 DE 20,0 MM - MONTAGEM. AF_12/2015</t>
  </si>
  <si>
    <t xml:space="preserve"> 4.1.7 </t>
  </si>
  <si>
    <t xml:space="preserve"> 4.1.8 </t>
  </si>
  <si>
    <t xml:space="preserve"> 4.2 </t>
  </si>
  <si>
    <t>VIGAS SUPERIORES (TÉRREO/CAIXA D'AGUA)</t>
  </si>
  <si>
    <t xml:space="preserve"> 4.2.1 </t>
  </si>
  <si>
    <t>MONTAGEM E DESMONTAGEM DE FÔRMA DE VIGA, ESCORAMENTO METÁLICO, PÉ-DIREITO SIMPLES, EM CHAPA DE MADEIRA PLASTIFICADA, 18 UTILIZAÇÕES. AF_12/2015</t>
  </si>
  <si>
    <t xml:space="preserve"> 4.2.2 </t>
  </si>
  <si>
    <t xml:space="preserve"> 4.2.3 </t>
  </si>
  <si>
    <t xml:space="preserve"> 4.2.4 </t>
  </si>
  <si>
    <t>ARMAÇÃO DE PILAR OU VIGA DE UMA ESTRUTURA CONVENCIONAL DE CONCRETO ARMADO EM UMA EDIFICAÇÃO TÉRREA OU SOBRADO UTILIZANDO AÇO CA-50 DE 8,0 MM - MONTAGEM. AF_12/2015</t>
  </si>
  <si>
    <t xml:space="preserve"> 4.2.5 </t>
  </si>
  <si>
    <t xml:space="preserve"> 4.2.6 </t>
  </si>
  <si>
    <t xml:space="preserve"> 4.2.7 </t>
  </si>
  <si>
    <t xml:space="preserve"> 4.2.8 </t>
  </si>
  <si>
    <t xml:space="preserve"> 4.2.9 </t>
  </si>
  <si>
    <t xml:space="preserve"> 4.2.10 </t>
  </si>
  <si>
    <t xml:space="preserve"> 4.3 </t>
  </si>
  <si>
    <t>LAJES (TÉRREO/CAIXA D'AGUA)</t>
  </si>
  <si>
    <t xml:space="preserve"> 4.3.1 </t>
  </si>
  <si>
    <t>LAJE PRE-MOLDADA P/PISO, SOBRECARGA 200KG/M2, VAOS ATE 3,50M/E=8CM, C/LAJOTAS E CAP.C/CONC FCK=20MPA, 4CM, INTER-EIXO 38CM, C/ESCORAMENTO (REAPR.3X) E FERRAGEM NEGATIVA</t>
  </si>
  <si>
    <t xml:space="preserve"> 4.3.2 </t>
  </si>
  <si>
    <t>MONTAGEM E DESMONTAGEM DE FÔRMA DE LAJE MACIÇA COM ÁREA MÉDIA MENOR OU IGUAL A 20 M², PÉ-DIREITO SIMPLES, EM CHAPA DE MADEIRA COMPENSADA RESINADA, 2 UTILIZAÇÕES. AF_12/2015</t>
  </si>
  <si>
    <t xml:space="preserve"> 4.3.3 </t>
  </si>
  <si>
    <t>ARMAÇÃO DE LAJE DE UMA ESTRUTURA CONVENCIONAL DE CONCRETO ARMADO EM UMA EDIFICAÇÃO TÉRREA OU SOBRADO UTILIZANDO AÇO CA-60 DE 5,0 MM - MONTAGEM. AF_12/2015</t>
  </si>
  <si>
    <t xml:space="preserve"> 4.3.4 </t>
  </si>
  <si>
    <t>ARMAÇÃO DE LAJE DE UMA ESTRUTURA CONVENCIONAL DE CONCRETO ARMADO EM UMA EDIFICAÇÃO TÉRREA OU SOBRADO UTILIZANDO AÇO CA-50 DE 8,0 MM - MONTAGEM. AF_12/2015</t>
  </si>
  <si>
    <t xml:space="preserve"> 4.3.5 </t>
  </si>
  <si>
    <t>ARMAÇÃO DE LAJE DE UMA ESTRUTURA CONVENCIONAL DE CONCRETO ARMADO EM UMA EDIFICAÇÃO TÉRREA OU SOBRADO UTILIZANDO AÇO CA-50 DE 10,0 MM - MONTAGEM. AF_12/2015</t>
  </si>
  <si>
    <t xml:space="preserve"> 4.3.6 </t>
  </si>
  <si>
    <t xml:space="preserve"> 4.3.7 </t>
  </si>
  <si>
    <t xml:space="preserve"> 4.3.8 </t>
  </si>
  <si>
    <t xml:space="preserve"> 4.4 </t>
  </si>
  <si>
    <t>VERGAS E CONTRAVERGAS</t>
  </si>
  <si>
    <t xml:space="preserve"> 4.4.1 </t>
  </si>
  <si>
    <t>VERGA PRÉ-MOLDADA PARA JANELAS COM ATÉ 1,5 M DE VÃO. AF_03/2016</t>
  </si>
  <si>
    <t>M</t>
  </si>
  <si>
    <t xml:space="preserve"> 4.4.2 </t>
  </si>
  <si>
    <t>VERGA PRÉ-MOLDADA PARA PORTAS COM ATÉ 1,5 M DE VÃO. AF_03/2016</t>
  </si>
  <si>
    <t xml:space="preserve"> 4.4.3 </t>
  </si>
  <si>
    <t>CONTRAVERGA PRÉ-MOLDADA PARA VÃOS DE ATÉ 1,5 M DE COMPRIMENTO. AF_03/2016</t>
  </si>
  <si>
    <t xml:space="preserve"> 4.5 </t>
  </si>
  <si>
    <t>CINTAMENTO</t>
  </si>
  <si>
    <t xml:space="preserve"> 4.5.1 </t>
  </si>
  <si>
    <t>CINTA DE AMARRAÇÃO DE ALVENARIA MOLDADA IN LOCO COM UTILIZAÇÃO DE BLOCOS CANALETA. AF_03/2016</t>
  </si>
  <si>
    <t xml:space="preserve"> 5 </t>
  </si>
  <si>
    <t>ELEVAÇÃO</t>
  </si>
  <si>
    <t xml:space="preserve"> 5.1 </t>
  </si>
  <si>
    <t>ALVENARIA DE VEDAÇÃO DE BLOCOS CERÂMICOS FURADOS NA VERTICAL DE 9X19X39CM (ESPESSURA 9CM) DE PAREDES COM ÁREA LÍQUIDA MAIOR OU IGUAL A 6M² SEM VÃOS E ARGAMASSA DE ASSENTAMENTO COM PREPARO EM BETONEIRA. AF_06/2014</t>
  </si>
  <si>
    <t xml:space="preserve"> 5.2 </t>
  </si>
  <si>
    <t>COBOGO DE CONCRETO (ELEMENTO VAZADO), 7X50X50CM, ASSENTADO COM ARGAMASSA TRACO 1:4 (CIMENTO E AREIA)</t>
  </si>
  <si>
    <t xml:space="preserve"> 6 </t>
  </si>
  <si>
    <t>COBERTURA</t>
  </si>
  <si>
    <t xml:space="preserve"> 6.1 </t>
  </si>
  <si>
    <t>TELHA FIBROCIMENTO</t>
  </si>
  <si>
    <t xml:space="preserve"> 6.1.1 </t>
  </si>
  <si>
    <t>Cobertura em policarbonato alveolar de 8mm, fixado em peças de alumínio inclusive instalação</t>
  </si>
  <si>
    <t xml:space="preserve"> 6.1.2 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</si>
  <si>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</si>
  <si>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 xml:space="preserve"> 6.1.3 </t>
  </si>
  <si>
    <t>TRAMA DE MADEIRA COMPOSTA POR TERÇAS PARA TELHADOS DE ATÉ 2 ÁGUAS PARA TELHA ESTRUTURAL DE FIBROCIMENTO, INCLUSO TRANSPORTE VERTICAL. AF_07/2019</t>
  </si>
  <si>
    <t xml:space="preserve"> 6.1.4 </t>
  </si>
  <si>
    <t>TELHAMENTO COM TELHA ONDULADA DE FIBROCIMENTO E = 6 MM, COM RECOBRIMENTO LATERAL DE 1 1/4 DE ONDA PARA TELHADO COM INCLINAÇÃO MÁXIMA DE 10°, COM ATÉ 2 ÁGUAS, INCLUSO IÇAMENTO. AF_07/2019</t>
  </si>
  <si>
    <t xml:space="preserve"> 6.2 </t>
  </si>
  <si>
    <t>RUFO, CALHA E IMUNIZAÇÃO DA COBERTA</t>
  </si>
  <si>
    <t xml:space="preserve"> 6.2.1 </t>
  </si>
  <si>
    <t>RUFO EM CHAPA DE AÇO GALVANIZADO NÚMERO 24, CORTE DE 25 CM, INCLUSO TRANSPORTE VERTICAL. AF_07/2019</t>
  </si>
  <si>
    <t xml:space="preserve"> 6.2.2 </t>
  </si>
  <si>
    <t>CALHA EM CHAPA DE AÇO GALVANIZADO NÚMERO 24, DESENVOLVIMENTO DE 33 CM, INCLUSO TRANSPORTE VERTICAL. AF_07/2019</t>
  </si>
  <si>
    <t xml:space="preserve"> 7 </t>
  </si>
  <si>
    <t>IMPERMEABILIZAÇÕES</t>
  </si>
  <si>
    <t xml:space="preserve"> 7.1 </t>
  </si>
  <si>
    <t>IMPERMEABILIZACAO DE ESTRUTURAS ENTERRADAS, COM TINTA ASFALTICA, DUAS DEMAOS.</t>
  </si>
  <si>
    <t xml:space="preserve"> 8 </t>
  </si>
  <si>
    <t>ESQUADRIAS</t>
  </si>
  <si>
    <t xml:space="preserve"> 8.1 </t>
  </si>
  <si>
    <t>PORTAS</t>
  </si>
  <si>
    <t xml:space="preserve"> 8.1.1 </t>
  </si>
  <si>
    <t>Porta ou janela em alumínio, cor N/P/B,tipo veneziana, de abrir ou correr, completa inclusive caixilhos, dobradiças ou roldanas e fechadura</t>
  </si>
  <si>
    <t xml:space="preserve"> 8.1.2 </t>
  </si>
  <si>
    <t>PORTA DE CORRER EM ALUMINIO, COM DUAS FOLHAS PARA VIDRO, INCLUSO VIDRO LISO INCOLOR, FECHADURA E PUXADOR, SEM GUARNICAO/ALIZAR/VISTA</t>
  </si>
  <si>
    <t xml:space="preserve"> 8.1.3 </t>
  </si>
  <si>
    <t>Porta em vidro temperado 10mm, na cor verde, inclusive ferragens e acessórios e instalação</t>
  </si>
  <si>
    <t xml:space="preserve"> 8.1.4 </t>
  </si>
  <si>
    <t>Grade de ferro c/ gradil em barra chata 3/4" x 1/8", inclusive ferrolho e dobradiças conforme desenho</t>
  </si>
  <si>
    <t xml:space="preserve"> 8.2 </t>
  </si>
  <si>
    <t>JANELAS</t>
  </si>
  <si>
    <t xml:space="preserve"> 8.2.1 </t>
  </si>
  <si>
    <t>JANELA DE ALUMÍNIO DE CORRER, 2 FOLHAS, FIXAÇÃO COM PARAFUSO SOBRE CONTRAMARCO (EXCLUSIVE CONTRAMARCO), COM VIDROS PADRONIZADA. AF_07/2016</t>
  </si>
  <si>
    <t xml:space="preserve"> 8.2.2 </t>
  </si>
  <si>
    <t>JANELA DE ALUMÍNIO MAXIM-AR, FIXAÇÃO COM PARAFUSO, VEDAÇÃO COM ESPUMA EXPANSIVA PU, COM VIDROS, PADRONIZADA. AF_07/2016</t>
  </si>
  <si>
    <t xml:space="preserve"> 9 </t>
  </si>
  <si>
    <t>INSTALAÇÕES HIDRÁULICA</t>
  </si>
  <si>
    <t xml:space="preserve"> 9.1 </t>
  </si>
  <si>
    <t>ABASTECIMENTO</t>
  </si>
  <si>
    <t xml:space="preserve"> 9.1.1 </t>
  </si>
  <si>
    <t>JOELHO 90 GRAUS, PVC, SOLDÁVEL, DN 25MM, INSTALADO EM RAMAL OU SUB-RAMAL DE ÁGUA - FORNECIMENTO E INSTALAÇÃO. AF_12/2014</t>
  </si>
  <si>
    <t xml:space="preserve"> 9.1.2 </t>
  </si>
  <si>
    <t>TÊ COM BUCHA DE LATÃO NA BOLSA CENTRAL, PVC, SOLDÁVEL, DN 25MM X 1/2, INSTALADO EM RAMAL DE DISTRIBUIÇÃO DE ÁGUA - FORNECIMENTO E INSTALAÇÃO. AF_12/2014</t>
  </si>
  <si>
    <t xml:space="preserve"> 9.1.3 </t>
  </si>
  <si>
    <t>TUBO, PVC, SOLDÁVEL, DN 25MM, INSTALADO EM RAMAL DE DISTRIBUIÇÃO DE ÁGUA - FORNECIMENTO E INSTALAÇÃO. AF_12/2014</t>
  </si>
  <si>
    <t xml:space="preserve"> 9.2 </t>
  </si>
  <si>
    <t>TUBULAÇÕES E CONEXÕES EM PVC</t>
  </si>
  <si>
    <t xml:space="preserve"> 9.2.1 </t>
  </si>
  <si>
    <t xml:space="preserve"> 9.2.2 </t>
  </si>
  <si>
    <t>TUBO, PVC, SOLDÁVEL, DN 50MM, INSTALADO EM PRUMADA DE ÁGUA - FORNECIMENTO E INSTALAÇÃO. AF_12/2014</t>
  </si>
  <si>
    <t xml:space="preserve"> 9.2.3 </t>
  </si>
  <si>
    <t>JOELHO REDUCAO PVC SOLDAVEL 90º AGUA FRIA 25X20MM - FORNECIMENTO E
INSTALACAO</t>
  </si>
  <si>
    <t xml:space="preserve"> 9.2.4 </t>
  </si>
  <si>
    <t>LUVA COM BUCHA DE LATÃO, PVC, SOLDÁVEL, DN 25MM X 3/4, INSTALADO EM RAMAL DE DISTRIBUIÇÃO DE ÁGUA - FORNECIMENTO E INSTALAÇÃO. AF_12/2014</t>
  </si>
  <si>
    <t xml:space="preserve"> 9.2.5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</si>
  <si>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</si>
  <si>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9.2.6 </t>
  </si>
  <si>
    <t>ADAPTADOR CURTO COM BOLSA E ROSCA PARA REGISTRO, PVC, SOLDÁVEL, DN 25MM X 3/4, INSTALADO EM RAMAL DE DISTRIBUIÇÃO DE ÁGUA - FORNECIMENTO E INSTALAÇÃO. AF_12/2014</t>
  </si>
  <si>
    <t xml:space="preserve"> 9.2.7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</si>
  <si>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</si>
  <si>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9.2.8 </t>
  </si>
  <si>
    <t>Bucha de redução longa de pvc rígido soldável, marrom, diâm = 50 x 25mm</t>
  </si>
  <si>
    <t>un</t>
  </si>
  <si>
    <t xml:space="preserve"> 9.2.9 </t>
  </si>
  <si>
    <t>Bucha de redução longa de pvc rígido soldável, marrom, diâm = 50 x 32mm</t>
  </si>
  <si>
    <t xml:space="preserve"> 9.2.10 </t>
  </si>
  <si>
    <t>JOELHO 90 GRAUS, PVC, SOLDÁVEL, DN 25MM, INSTALADO EM RAMAL DE DISTRIBUIÇÃO DE ÁGUA - FORNECIMENTO E INSTALAÇÃO. AF_12/2014</t>
  </si>
  <si>
    <t xml:space="preserve"> 9.2.11 </t>
  </si>
  <si>
    <t>JOELHO 90 GRAUS, PVC, SOLDÁVEL, DN 50MM, INSTALADO EM PRUMADA DE ÁGUA - FORNECIMENTO E INSTALAÇÃO. AF_12/2014</t>
  </si>
  <si>
    <t xml:space="preserve"> 9.2.12 </t>
  </si>
  <si>
    <t>TE, PVC, SOLDÁVEL, DN 25MM, INSTALADO EM RAMAL DE DISTRIBUIÇÃO DE ÁGUA - FORNECIMENTO E INSTALAÇÃO. AF_12/2014</t>
  </si>
  <si>
    <t xml:space="preserve"> 9.2.13 </t>
  </si>
  <si>
    <t>TE, PVC, SOLDÁVEL, DN 50MM, INSTALADO EM PRUMADA DE ÁGUA - FORNECIMENTO E INSTALAÇÃO. AF_12/2014</t>
  </si>
  <si>
    <t xml:space="preserve"> 9.2.14 </t>
  </si>
  <si>
    <t>JOELHO 90 GRAUS COM BUCHA DE LATÃO, PVC, SOLDÁVEL, DN 25MM, X 1/2 INSTALADO EM RAMAL OU SUB-RAMAL DE ÁGUA - FORNECIMENTO E INSTALAÇÃO. AF_12/2014</t>
  </si>
  <si>
    <t xml:space="preserve"> 9.2.15 </t>
  </si>
  <si>
    <t xml:space="preserve"> 9.2.16 </t>
  </si>
  <si>
    <t>CAIXA D'AGUA FIBRA DE VIDRO PARA 5000 LITROS, COM TAMPA</t>
  </si>
  <si>
    <t xml:space="preserve"> 9.3 </t>
  </si>
  <si>
    <t>ACESSÓRIOS E COMPLEMENTOS</t>
  </si>
  <si>
    <t xml:space="preserve"> 9.3.1 </t>
  </si>
  <si>
    <t>REGISTRO DE GAVETA BRUTO, LATÃO, ROSCÁVEL, 3/4", COM ACABAMENTO E CANOPLA CROMADOS. FORNECIDO E INSTALADO EM RAMAL DE ÁGUA. AF_12/2014</t>
  </si>
  <si>
    <t xml:space="preserve"> 9.3.2 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</si>
  <si>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</si>
  <si>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 xml:space="preserve"> 9.3.3 </t>
  </si>
  <si>
    <t>REGISTRO DE PRESSÃO BRUTO, LATÃO, ROSCÁVEL, 3/4", COM ACABAMENTO E CANOPLA CROMADOS. FORNECIDO E INSTALADO EM RAMAL DE ÁGUA. AF_12/2014</t>
  </si>
  <si>
    <t xml:space="preserve"> 9.3.4 </t>
  </si>
  <si>
    <t>BOLSA DE LIGACAO EM PVC FLEXIVEL PARA VASO SANITARIO 1.1/2 " (40 MM)</t>
  </si>
  <si>
    <t xml:space="preserve"> 10 </t>
  </si>
  <si>
    <t>INSTALAÇÕES SANITÁRIAS</t>
  </si>
  <si>
    <t xml:space="preserve"> 10.1 </t>
  </si>
  <si>
    <t xml:space="preserve"> 10.1.1 </t>
  </si>
  <si>
    <t>CURVA CURTA 90 GRAUS, PVC, SERIE NORMAL, ESGOTO PREDIAL, DN 40 MM, JUNTA SOLDÁVEL, FORNECIDO E INSTALADO EM RAMAL DE DESCARGA OU RAMAL DE ESGOTO SANITÁRIO. AF_12/2014</t>
  </si>
  <si>
    <t xml:space="preserve"> 10.1.2 </t>
  </si>
  <si>
    <t>Joelho de 90° em pvc rígido c/ anéis, para esgoto secundário, diâm = 40mm</t>
  </si>
  <si>
    <t xml:space="preserve"> 10.1.3 </t>
  </si>
  <si>
    <t>JOELHO 45 GRAUS, PVC, SERIE NORMAL, ESGOTO PREDIAL, DN 40 MM, JUNTA SOLDÁVEL, FORNECIDO E INSTALADO EM RAMAL DE DESCARGA OU RAMAL DE ESGOTO SANITÁRIO. AF_12/2014</t>
  </si>
  <si>
    <t xml:space="preserve"> 10.1.4 </t>
  </si>
  <si>
    <t>JOELHO 45 GRAUS, PVC, SERIE NORMAL, ESGOTO PREDIAL, DN 50 MM, JUNTA ELÁSTICA, FORNECIDO E INSTALADO EM RAMAL DE DESCARGA OU RAMAL DE ESGOTO SANITÁRIO. AF_12/2014</t>
  </si>
  <si>
    <t xml:space="preserve"> 10.1.5 </t>
  </si>
  <si>
    <t>JOELHO 45 GRAUS, PVC, SERIE NORMAL, ESGOTO PREDIAL, DN 75 MM, JUNTA ELÁSTICA, FORNECIDO E INSTALADO EM RAMAL DE DESCARGA OU RAMAL DE ESGOTO SANITÁRIO. AF_12/2014</t>
  </si>
  <si>
    <t xml:space="preserve"> 10.1.6 </t>
  </si>
  <si>
    <t>JOELHO 45 GRAUS, PVC, SERIE NORMAL, ESGOTO PREDIAL, DN 100 MM, JUNTA ELÁSTICA, FORNECIDO E INSTALADO EM RAMAL DE DESCARGA OU RAMAL DE ESGOTO SANITÁRIO. AF_12/2014</t>
  </si>
  <si>
    <t xml:space="preserve"> 10.1.7 </t>
  </si>
  <si>
    <t>JOELHO 90 GRAUS, PVC, SERIE NORMAL, ESGOTO PREDIAL, DN 100 MM, JUNTA ELÁSTICA, FORNECIDO E INSTALADO EM RAMAL DE DESCARGA OU RAMAL DE ESGOTO SANITÁRIO. AF_12/2014</t>
  </si>
  <si>
    <t xml:space="preserve"> 10.1.8 </t>
  </si>
  <si>
    <t>JUNÇÃO SIMPLES, PVC, SERIE NORMAL, ESGOTO PREDIAL, DN 50 X 50 MM, JUNTA ELÁSTICA, FORNECIDO E INSTALADO EM PRUMADA DE ESGOTO SANITÁRIO OU VENTILAÇÃO. AF_12/2014</t>
  </si>
  <si>
    <t xml:space="preserve"> 10.1.9 </t>
  </si>
  <si>
    <t>Junção simples em pvc rígido c/ anéis, para esgoto primário, diâm = 75 x 50mm</t>
  </si>
  <si>
    <t xml:space="preserve"> 10.1.10 </t>
  </si>
  <si>
    <t>Junção simples em pvc rígido soldável, para esgoto primário, diâm = 100 x 50mm</t>
  </si>
  <si>
    <t xml:space="preserve"> 10.1.11 </t>
  </si>
  <si>
    <t>Junção simples em pvc rígido soldável, para esgoto primário, diâm = 100 x 75mm</t>
  </si>
  <si>
    <t xml:space="preserve"> 10.1.12 </t>
  </si>
  <si>
    <t>Junção simples em pvc rígido soldável, para esgoto primário, diâm = 100 x 100mm</t>
  </si>
  <si>
    <t xml:space="preserve"> 10.1.13 </t>
  </si>
  <si>
    <t>TUBO PVC, SERIE NORMAL, ESGOTO PREDIAL, DN 40 MM, FORNECIDO E INSTALADO EM RAMAL DE DESCARGA OU RAMAL DE ESGOTO SANITÁRIO. AF_12/2014</t>
  </si>
  <si>
    <t xml:space="preserve"> 10.1.14 </t>
  </si>
  <si>
    <t>TUBO PVC, SERIE NORMAL, ESGOTO PREDIAL, DN 50 MM, FORNECIDO E INSTALADO EM RAMAL DE DESCARGA OU RAMAL DE ESGOTO SANITÁRIO. AF_12/2014</t>
  </si>
  <si>
    <t xml:space="preserve"> 10.1.15 </t>
  </si>
  <si>
    <t>TUBO PVC, SERIE NORMAL, ESGOTO PREDIAL, DN 75 MM, FORNECIDO E INSTALADO EM RAMAL DE DESCARGA OU RAMAL DE ESGOTO SANITÁRIO. AF_12/2014</t>
  </si>
  <si>
    <t xml:space="preserve"> 10.1.16 </t>
  </si>
  <si>
    <t>TUBO PVC, SERIE NORMAL, ESGOTO PREDIAL, DN 100 MM, FORNECIDO E INSTALADO EM RAMAL DE DESCARGA OU RAMAL DE ESGOTO SANITÁRIO. AF_12/2014</t>
  </si>
  <si>
    <t xml:space="preserve"> 10.1.17 </t>
  </si>
  <si>
    <t>JOELHO 90 GRAUS, PVC, SERIE NORMAL, ESGOTO PREDIAL, DN 50 MM, JUNTA ELÁSTICA, FORNECIDO E INSTALADO EM RAMAL DE DESCARGA OU RAMAL DE ESGOTO SANITÁRIO. AF_12/2014</t>
  </si>
  <si>
    <t xml:space="preserve"> 10.1.18 </t>
  </si>
  <si>
    <t xml:space="preserve"> 10.2 </t>
  </si>
  <si>
    <t>ACESSÓRIOS E COMPLEMENTOS / VENTILAÇÃO</t>
  </si>
  <si>
    <t xml:space="preserve"> 10.2.1 </t>
  </si>
  <si>
    <t>CAIXA SIFONADA, PVC, DN 100 X 100 X 50 MM, JUNTA ELÁSTICA, FORNECIDA E INSTALADA EM RAMAL DE DESCARGA OU EM RAMAL DE ESGOTO SANITÁRIO. AF_12/2014</t>
  </si>
  <si>
    <t xml:space="preserve"> 10.2.2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</si>
  <si>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</si>
  <si>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10.2.3 </t>
  </si>
  <si>
    <t>CAIXA SIFONADA, PVC, DN 150 X 185 X 75 MM, JUNTA ELÁSTICA, FORNECIDA E INSTALADA EM RAMAL DE DESCARGA OU EM RAMAL DE ESGOTO SANITÁRIO. AF_12/2014</t>
  </si>
  <si>
    <t xml:space="preserve"> 10.2.4 </t>
  </si>
  <si>
    <t>CAIXA DE GORDURA DUPLA EM CONCRETO PRE-MOLDADO DN 60,0 CM COM TAMPA - FORNECIMENTO E INSTALACAO</t>
  </si>
  <si>
    <t xml:space="preserve"> 10.2.5 </t>
  </si>
  <si>
    <t>JOELHO 90 GRAUS, PVC, SERIE NORMAL, ESGOTO PREDIAL, DN 75 MM, JUNTA ELÁSTICA, FORNECIDO E INSTALADO EM PRUMADA DE ESGOTO SANITÁRIO OU VENTILAÇÃO. AF_12/2014</t>
  </si>
  <si>
    <t xml:space="preserve"> 10.2.6 </t>
  </si>
  <si>
    <t>TUBO PVC, SERIE NORMAL, ESGOTO PREDIAL, DN 75 MM, FORNECIDO E INSTALADO EM PRUMADA DE ESGOTO SANITÁRIO OU VENTILAÇÃO. AF_12/2014</t>
  </si>
  <si>
    <t xml:space="preserve"> 10.2.7 </t>
  </si>
  <si>
    <t>Terminal de ventilação em pvc rígido soldável, para esgoto primário, diâm = 75mm</t>
  </si>
  <si>
    <t xml:space="preserve"> 10.3 </t>
  </si>
  <si>
    <t>LOUÇAS</t>
  </si>
  <si>
    <t xml:space="preserve"> 10.3.1 </t>
  </si>
  <si>
    <t>LAVATÓRIO LOUÇA BRANCA SUSPENSO, 29,5 X 39CM OU EQUIVALENTE, PADRÃO POPULAR, INCLUSO SIFÃO FLEXÍVEL EM PVC, VÁLVULA E ENGATE FLEXÍVEL 30CM EM PLÁSTICO E TORNEIRA CROMADA DE MESA, PADRÃO POPULAR - FORNECIMENTO E INSTALAÇÃO. AF_12/2013</t>
  </si>
  <si>
    <t xml:space="preserve"> 10.3.2 </t>
  </si>
  <si>
    <t>Lavatório com bancada em granito cinza andorinha, e = 2cm, dim 1.00x0.60, com 01 cuba de louça de embutir, sifão ajustavel metalizado, válvula cromada, torneira cromada, inclusive rodopia 10 cm, assentada.</t>
  </si>
  <si>
    <t xml:space="preserve"> 10.3.3 </t>
  </si>
  <si>
    <t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</si>
  <si>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 xml:space="preserve"> 10.3.4 </t>
  </si>
  <si>
    <t>Bancada em granito cinza andorinha, e=2cm</t>
  </si>
  <si>
    <t xml:space="preserve"> 10.3.5 </t>
  </si>
  <si>
    <t>CUBA DE EMBUTIR DE AÇO INOXIDÁVEL MÉDIA - FORNECIMENTO E INSTALAÇÃO. AF_12/2013</t>
  </si>
  <si>
    <t xml:space="preserve"> 10.3.6 </t>
  </si>
  <si>
    <t>TORNEIRA CROMADA TUBO MÓVEL, DE MESA, 1/2" OU 3/4", PARA PIA DE COZINHA, PADRÃO ALTO - FORNECIMENTO E INSTALAÇÃO. AF_12/2013</t>
  </si>
  <si>
    <t xml:space="preserve"> 10.3.7 </t>
  </si>
  <si>
    <t>VASO SANITÁRIO SIFONADO COM CAIXA ACOPLADA LOUÇA BRANCA - PADRÃO MÉDIO, INCLUSO ENGATE FLEXÍVEL EM METAL CROMADO, 1/2 X 40CM - FORNECIMENTO E INSTALAÇÃO. AF_12/2013</t>
  </si>
  <si>
    <t xml:space="preserve"> 11 </t>
  </si>
  <si>
    <t>DRENAGEM PLUVIAL</t>
  </si>
  <si>
    <t xml:space="preserve"> 11.1 </t>
  </si>
  <si>
    <t xml:space="preserve"> 11.2 </t>
  </si>
  <si>
    <t>TUBO PVC, SÉRIE R, ÁGUA PLUVIAL, DN 100 MM, FORNECIDO E INSTALADO EM RAMAL DE ENCAMINHAMENTO. AF_12/2014</t>
  </si>
  <si>
    <t xml:space="preserve"> 11.3 </t>
  </si>
  <si>
    <t>JOELHO 90 GRAUS, PVC, SERIE R, ÁGUA PLUVIAL, DN 100 MM, JUNTA ELÁSTICA, FORNECIDO E INSTALADO EM RAMAL DE ENCAMINHAMENTO. AF_12/2014</t>
  </si>
  <si>
    <t xml:space="preserve"> 11.4 </t>
  </si>
  <si>
    <t>JOELHO 45 GRAUS, PVC, SERIE R, ÁGUA PLUVIAL, DN 100 MM, JUNTA ELÁSTICA, FORNECIDO E INSTALADO EM RAMAL DE ENCAMINHAMENTO. AF_12/2014</t>
  </si>
  <si>
    <t xml:space="preserve"> 12 </t>
  </si>
  <si>
    <t>UNIDADES DE TRATAMENTO DE ESGOTO</t>
  </si>
  <si>
    <t xml:space="preserve"> 12.1 </t>
  </si>
  <si>
    <t>SISTEMA FOSSA SÉPTICA</t>
  </si>
  <si>
    <t xml:space="preserve"> 12.1.1 </t>
  </si>
  <si>
    <t>ESCAVAÇÃO MANUAL DE VALA COM PROFUNDIDADE MENOR OU IGUAL A 1,30 M. AF_03/2016</t>
  </si>
  <si>
    <t xml:space="preserve"> 12.1.2 </t>
  </si>
  <si>
    <t>CONCRETO FCK = 20MPA, TRAÇO 1:2,7:3 (CIMENTO/ AREIA MÉDIA/ BRITA 1)  - PREPARO MECÂNICO COM BETONEIRA 400 L. AF_07/2016</t>
  </si>
  <si>
    <t xml:space="preserve"> 12.1.3 </t>
  </si>
  <si>
    <t>LANCAMENTO/APLICACAO MANUAL DE CONCRETO EM FUNDACOES</t>
  </si>
  <si>
    <t xml:space="preserve"> 12.1.4 </t>
  </si>
  <si>
    <t>ALVENARIA DE VEDAÇÃO DE BLOCOS CERÂMICOS FURADOS NA VERTICAL DE 19X19X39CM (ESPESSURA 19CM) DE PAREDES COM ÁREA LÍQUIDA MAIOR OU IGUAL A 6M² SEM VÃOS E ARGAMASSA DE ASSENTAMENTO COM PREPARO EM BETONEIRA. AF_06/2014</t>
  </si>
  <si>
    <t xml:space="preserve"> 12.1.5 </t>
  </si>
  <si>
    <t>CHAPISCO APLICADO EM ALVENARIAS E ESTRUTURAS DE CONCRETO INTERNAS, COM COLHER DE PEDREIRO.  ARGAMASSA TRAÇO 1:3 COM PREPARO EM BETONEIRA 400L. AF_06/2014</t>
  </si>
  <si>
    <t xml:space="preserve"> 12.1.6 </t>
  </si>
  <si>
    <t>BARRA LISA COM ARGAMASSA TRACO 1:4 (CIMENTO E AREIA GROSSA), ESPESSURA 2,0CM, INCLUSO ADITIVO IMPERMEABILIZANTE, PREPARO MECANICO DA ARGAMASSA</t>
  </si>
  <si>
    <t xml:space="preserve"> 12.1.7 </t>
  </si>
  <si>
    <t>LAJE PRE-MOLD BETA 11 P/1KN/M2 VAOS 4,40M/INCL VIGOTAS TIJOLOS ARMADURA NEGATIVA CAPEAMENTO 3CM CONCRETO 20MPA ESCORAMENTO MATERIAL E MAO  DE OBRA.</t>
  </si>
  <si>
    <t xml:space="preserve"> 12.1.8 </t>
  </si>
  <si>
    <t>TAMPA EM CONCRETO ARMADO 60X60X5CM P/CX INSPECAO/FOSSA SEPTICA</t>
  </si>
  <si>
    <t xml:space="preserve"> 12.2 </t>
  </si>
  <si>
    <t>SUMIDOURO</t>
  </si>
  <si>
    <t xml:space="preserve"> 12.2.1 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</si>
  <si>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</si>
  <si>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 xml:space="preserve"> 12.2.2 </t>
  </si>
  <si>
    <t>CAMADA DRENANTE COM BRITA NUM 3</t>
  </si>
  <si>
    <t xml:space="preserve"> 12.2.3 </t>
  </si>
  <si>
    <t>ALVENARIA DE VEDAÇÃO DE BLOCOS CERÂMICOS FURADOS NA HORIZONTAL DE 14X9X19CM (ESPESSURA 14CM, BLOCO DEITADO) DE PAREDES COM ÁREA LÍQUIDA MAIOR OU IGUAL A 6M² COM VÃOS E ARGAMASSA DE ASSENTAMENTO COM PREPARO MANUAL. AF_06/2014</t>
  </si>
  <si>
    <t xml:space="preserve"> 12.2.4 </t>
  </si>
  <si>
    <t xml:space="preserve"> 12.2.5 </t>
  </si>
  <si>
    <t xml:space="preserve"> 13 </t>
  </si>
  <si>
    <t>INSTALAÇÕES ELÉTRICAS</t>
  </si>
  <si>
    <t xml:space="preserve"> 13.1 </t>
  </si>
  <si>
    <t>Quadro de medição trifásica em Noril com lente para leitura</t>
  </si>
  <si>
    <t xml:space="preserve"> 13.2 </t>
  </si>
  <si>
    <t>QUADRO DE DISTRIBUICAO DE ENERGIA DE EMBUTIR, EM CHAPA METALICA, PARA 18 DISJUNTORES TERMOMAGNETICOS MONOPOLARES, COM BARRAMENTO TRIFASICO E NEUTRO, FORNECIMENTO E INSTALACAO</t>
  </si>
  <si>
    <t xml:space="preserve"> 13.3 </t>
  </si>
  <si>
    <t>DISJUNTOR TERMOMAGNETICO MONOPOLAR PADRAO NEMA (AMERICANO) 10 A 30A 240V, FORNECIMENTO E INSTALACAO</t>
  </si>
  <si>
    <t xml:space="preserve"> 13.4 </t>
  </si>
  <si>
    <t>Disjuntor bipolar DR 25 A  - Dispositivo residual diferencial, tipo AC, 30MA, ref.5SM1 312-OMB, Siemens ou similar</t>
  </si>
  <si>
    <t xml:space="preserve"> 13.5 </t>
  </si>
  <si>
    <t>LUMINÁRIA TIPO PLAFON, DE SOBREPOR, COM 1 LÂMPADA LED - FORNECIMENTO E INSTALAÇÃO. AF_11/2017</t>
  </si>
  <si>
    <t xml:space="preserve"> 13.6 </t>
  </si>
  <si>
    <t>LUMINÁRIA ARANDELA TIPO MEIA-LUA, PARA 1 LÂMPADA DE 15 W - FORNECIMENTO E INSTALAÇÃO. AF_11/2017</t>
  </si>
  <si>
    <t xml:space="preserve"> 13.7 </t>
  </si>
  <si>
    <t>INTERRUPTOR SIMPLES (1 MÓDULO), 10A/250V, INCLUINDO SUPORTE E PLACA - FORNECIMENTO E INSTALAÇÃO. AF_12/2015</t>
  </si>
  <si>
    <t xml:space="preserve"> 13.8 </t>
  </si>
  <si>
    <t>INTERRUPTOR PARALELO (1 MÓDULO), 10A/250V, INCLUINDO SUPORTE E PLACA - FORNECIMENTO E INSTALAÇÃO. AF_12/2015</t>
  </si>
  <si>
    <t xml:space="preserve"> 13.9 </t>
  </si>
  <si>
    <t>INTERRUPTOR PARALELO (2 MÓDULOS), 10A/250V, INCLUINDO SUPORTE E PLACA - FORNECIMENTO E INSTALAÇÃO. AF_12/2015</t>
  </si>
  <si>
    <t xml:space="preserve"> 13.10 </t>
  </si>
  <si>
    <t>TOMADA BAIXA DE EMBUTIR (1 MÓDULO), 2P+T 10 A, INCLUINDO SUPORTE E PLACA - FORNECIMENTO E INSTALAÇÃO. AF_12/2015</t>
  </si>
  <si>
    <t xml:space="preserve"> 13.11 </t>
  </si>
  <si>
    <t>TOMADA BAIXA DE EMBUTIR (1 MÓDULO), 2P+T 20 A, INCLUINDO SUPORTE E PLACA - FORNECIMENTO E INSTALAÇÃO. AF_12/2015</t>
  </si>
  <si>
    <t xml:space="preserve"> 13.12 </t>
  </si>
  <si>
    <t>INTERRUPTOR SIMPLES (1 MÓDULO) COM INTERRUPTOR PARALELO (2 MÓDULOS), 10A/250V, INCLUINDO SUPORTE E PLACA - FORNECIMENTO E INSTALAÇÃO. AF_12/2015</t>
  </si>
  <si>
    <t xml:space="preserve"> 13.13 </t>
  </si>
  <si>
    <t>INTERRUPTOR SIMPLES (1 MÓDULO) COM INTERRUPTOR PARALELO (1 MÓDULO), 10A/250V, INCLUINDO SUPORTE E PLACA - FORNECIMENTO E INSTALAÇÃO. AF_12/2015</t>
  </si>
  <si>
    <t xml:space="preserve"> 13.14 </t>
  </si>
  <si>
    <t>INTERRUPTOR SIMPLES (1 MÓDULO) COM 1 TOMADA DE EMBUTIR 2P+T 10 A,  INCLUINDO SUPORTE E PLACA - FORNECIMENTO E INSTALAÇÃO. AF_12/2015</t>
  </si>
  <si>
    <t xml:space="preserve"> 13.15 </t>
  </si>
  <si>
    <t>CABO DE COBRE FLEXÍVEL ISOLADO, 2,5 MM², ANTI-CHAMA 450/750 V, PARA CIRCUITOS TERMINAIS - FORNECIMENTO E INSTALAÇÃO. AF_12/2015</t>
  </si>
  <si>
    <t xml:space="preserve"> 13.16 </t>
  </si>
  <si>
    <t>CABO DE COBRE FLEXÍVEL ISOLADO, 4 MM², ANTI-CHAMA 450/750 V, PARA CIRCUITOS TERMINAIS - FORNECIMENTO E INSTALAÇÃO. AF_12/2015</t>
  </si>
  <si>
    <t xml:space="preserve"> 13.17 </t>
  </si>
  <si>
    <t>CABO DE COBRE FLEXÍVEL ISOLADO, 2,5 MM², ANTI-CHAMA 0,6/1,0 KV, PARA CIRCUITOS TERMINAIS - FORNECIMENTO E INSTALAÇÃO. AF_12/2015</t>
  </si>
  <si>
    <t xml:space="preserve"> 13.18 </t>
  </si>
  <si>
    <t>CABO DE COBRE FLEXÍVEL ISOLADO, 4 MM², ANTI-CHAMA 0,6/1,0 KV, PARA CIRCUITOS TERMINAIS - FORNECIMENTO E INSTALAÇÃO. AF_12/2015</t>
  </si>
  <si>
    <t xml:space="preserve"> 13.19 </t>
  </si>
  <si>
    <t>CABO DE COBRE FLEXÍVEL ISOLADO, 6 MM², ANTI-CHAMA 0,6/1,0 KV, PARA CIRCUITOS TERMINAIS - FORNECIMENTO E INSTALAÇÃO. AF_12/2015</t>
  </si>
  <si>
    <t xml:space="preserve"> 13.20 </t>
  </si>
  <si>
    <t>ELETRODUTO FLEXÍVEL CORRUGADO, PVC, DN 25 MM (3/4"), PARA CIRCUITOS TERMINAIS, INSTALADO EM FORRO - FORNECIMENTO E INSTALAÇÃO. AF_12/2015</t>
  </si>
  <si>
    <t xml:space="preserve"> 13.21 </t>
  </si>
  <si>
    <t>ELETRODUTO FLEXÍVEL CORRUGADO, PVC, DN 32 MM (1"), PARA CIRCUITOS TERMINAIS, INSTALADO EM FORRO - FORNECIMENTO E INSTALAÇÃO. AF_12/2015</t>
  </si>
  <si>
    <t xml:space="preserve"> 13.22 </t>
  </si>
  <si>
    <t>ELETRODUTO RÍGIDO ROSCÁVEL, PVC, DN 20 MM (1/2"), PARA CIRCUITOS TERMINAIS, INSTALADO EM PAREDE - FORNECIMENTO E INSTALAÇÃO. AF_12/2015</t>
  </si>
  <si>
    <t xml:space="preserve"> 13.23 </t>
  </si>
  <si>
    <t>ELETRODUTO RÍGIDO ROSCÁVEL, PVC, DN 25 MM (3/4"), PARA CIRCUITOS TERMINAIS, INSTALADO EM PAREDE - FORNECIMENTO E INSTALAÇÃO. AF_12/2015</t>
  </si>
  <si>
    <t xml:space="preserve"> 13.24 </t>
  </si>
  <si>
    <t>ELETRODUTO RÍGIDO ROSCÁVEL, PVC, DN 32 MM (1"), PARA CIRCUITOS TERMINAIS, INSTALADO EM PAREDE - FORNECIMENTO E INSTALAÇÃO. AF_12/2015</t>
  </si>
  <si>
    <t xml:space="preserve"> 13.25 </t>
  </si>
  <si>
    <t>ELETRODUTO RÍGIDO ROSCÁVEL, PVC, DN 40 MM (1 1/4"), PARA CIRCUITOS TERMINAIS, INSTALADO EM FORRO - FORNECIMENTO E INSTALAÇÃO. AF_12/2015</t>
  </si>
  <si>
    <t xml:space="preserve"> 13.26 </t>
  </si>
  <si>
    <t>ELETRODUTO RÍGIDO ROSCÁVEL, PVC, DN 50 MM (1 1/2") - FORNECIMENTO E INSTALAÇÃO. AF_12/2015</t>
  </si>
  <si>
    <t xml:space="preserve"> 13.27 </t>
  </si>
  <si>
    <t>CAIXA RETANGULAR 4" X 2" BAIXA (0,30 M DO PISO), PVC, INSTALADA EM PAREDE - FORNECIMENTO E INSTALAÇÃO. AF_12/2015</t>
  </si>
  <si>
    <t xml:space="preserve"> 13.28 </t>
  </si>
  <si>
    <t>CAIXA OCTOGONAL 3" X 3", PVC, INSTALADA EM LAJE - FORNECIMENTO E INSTALAÇÃO. AF_12/2015</t>
  </si>
  <si>
    <t xml:space="preserve"> 13.29 </t>
  </si>
  <si>
    <t>ABRACADEIRA EM ACO PARA AMARRACAO DE ELETRODUTOS, TIPO D, COM 3/4" E CUNHA DE FIXACAO</t>
  </si>
  <si>
    <t xml:space="preserve"> 13.30 </t>
  </si>
  <si>
    <t>ABRACADEIRA EM ACO PARA AMARRACAO DE ELETRODUTOS, TIPO D, COM 1" E CUNHA DE FIXACAO</t>
  </si>
  <si>
    <t xml:space="preserve"> 13.31 </t>
  </si>
  <si>
    <t>ABRACADEIRA EM ACO PARA AMARRACAO DE ELETRODUTOS, TIPO D, COM 1 1/4" E CUNHA DE FIXACAO</t>
  </si>
  <si>
    <t xml:space="preserve"> 13.32 </t>
  </si>
  <si>
    <t>ABRACADEIRA EM ACO PARA AMARRACAO DE ELETRODUTOS, TIPO D, COM 1 1/2" E CUNHA DE FIXACAO</t>
  </si>
  <si>
    <t xml:space="preserve"> 13.33 </t>
  </si>
  <si>
    <t>CAIXA DE PASSAGEM 30X30X40 COM TAMPA E DRENO BRITA</t>
  </si>
  <si>
    <t xml:space="preserve"> 14 </t>
  </si>
  <si>
    <t>GASES MEDICINAIS</t>
  </si>
  <si>
    <t xml:space="preserve"> 14.1 </t>
  </si>
  <si>
    <t>COTOVELO EM COBRE, DN 22 MM, 90 GRAUS, SEM ANEL DE SOLDA, INSTALADO EM RAMAL DE DISTRIBUIÇÃO  FORNECIMENTO E INSTALAÇÃO. AF_12/2015</t>
  </si>
  <si>
    <t xml:space="preserve"> 14.2 </t>
  </si>
  <si>
    <t>CONECTOR EM BRONZE/LATÃO, DN 22 MM X 3/4", SEM ANEL DE SOLDA, BOLSA X ROSCA F, INSTALADO EM RAMAL E SUB-RAMAL  FORNECIMENTO E INSTALAÇÃO. AF_01/2016</t>
  </si>
  <si>
    <t xml:space="preserve"> 14.3 </t>
  </si>
  <si>
    <t>TUBO EM COBRE RÍGIDO, DN 22 MM, CLASSE A, SEM ISOLAMENTO, INSTALADO EM RAMAL DE DISTRIBUIÇÃO FORNECIMENTO E INSTALAÇÃO. AF_12/2015</t>
  </si>
  <si>
    <t xml:space="preserve"> 14.4 </t>
  </si>
  <si>
    <t>TE EM COBRE, DN 22 MM, SEM ANEL DE SOLDA, INSTALADO EM RAMAL E SUB-RAMAL  FORNECIMENTO E INSTALAÇÃO. AF_12/2015</t>
  </si>
  <si>
    <t xml:space="preserve"> 14.5 </t>
  </si>
  <si>
    <t>VÁLVULA DE ESFERA BRUTA, BRONZE, ROSCÁVEL, 3/4'', INSTALADO EM RESERVAÇÃO DE ÁGUA DE EDIFICAÇÃO QUE POSSUA RESERVATÓRIO DE FIBRA/FIBROCIMENTO - FORNECIMENTO E INSTALAÇÃO. AF_06/2016</t>
  </si>
  <si>
    <t xml:space="preserve"> 15 </t>
  </si>
  <si>
    <t>PREVENÇÃO E COMBATE À INCÊNDIO</t>
  </si>
  <si>
    <t xml:space="preserve"> 15.1 </t>
  </si>
  <si>
    <t>EXTINTOR INCENDIO AGUA-PRESSURIZADA 10L INCL SUPORTE PAREDE CARGA     COMPLETA FORNECIMENTO E COLOCACAO</t>
  </si>
  <si>
    <t xml:space="preserve"> 15.2 </t>
  </si>
  <si>
    <t>EXTINTOR INCENDIO TP PO QUIMICO 6KG - FORNECIMENTO E INSTALACAO</t>
  </si>
  <si>
    <t xml:space="preserve"> 15.3 </t>
  </si>
  <si>
    <t>PLACAS DE SINALIZAÇÃO DE ORIENTAÇÃO E SALVAMENTO (SAIDAS DE EMERGENCIA/ROTAS DE FUGA) - PLACA IDENTIFICAÇÃO ACRÍLICO 20X40CM - FORNECIMENTO E COLOCAÇÃO</t>
  </si>
  <si>
    <t>und</t>
  </si>
  <si>
    <t xml:space="preserve"> 15.4 </t>
  </si>
  <si>
    <t>PLACA FOTOLUMINESCENTE PARA SINALIZAÇÃO EXTINTOR 30X30CM - FORNECIMENTO E COLOCAÇÃO</t>
  </si>
  <si>
    <t xml:space="preserve"> 16 </t>
  </si>
  <si>
    <t>REVESTIMENTOS</t>
  </si>
  <si>
    <t xml:space="preserve"> 16.1 </t>
  </si>
  <si>
    <t xml:space="preserve"> 16.2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</si>
  <si>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</si>
  <si>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16.3 </t>
  </si>
  <si>
    <t>REVESTIMENTO CERÂMICO PARA PAREDES INTERNAS COM PLACAS TIPO ESMALTADA EXTRA DE DIMENSÕES 20X20 CM APLICADAS EM AMBIENTES DE ÁREA MAIOR QUE 5 M² NA ALTURA INTEIRA DAS PAREDES. AF_06/2014</t>
  </si>
  <si>
    <t xml:space="preserve"> 16.4 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</si>
  <si>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</si>
  <si>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 xml:space="preserve"> 17 </t>
  </si>
  <si>
    <t>PAVIMENTAÇÃO</t>
  </si>
  <si>
    <t xml:space="preserve"> 17.1 </t>
  </si>
  <si>
    <t>LASTRO DE CONCRETO MAGRO, APLICADO EM PISOS OU RADIERS, ESPESSURA DE 3 CM. AF_07/2016</t>
  </si>
  <si>
    <t xml:space="preserve"> 17.2 </t>
  </si>
  <si>
    <t>CONTRAPISO EM ARGAMASSA TRAÇO 1:4 (CIMENTO E AREIA), PREPARO MECÂNICO COM BETONEIRA 400 L, APLICADO EM ÁREAS SECAS SOBRE LAJE, ADERIDO, ESPESSURA 2CM. AF_06/2014</t>
  </si>
  <si>
    <t xml:space="preserve"> 17.3 </t>
  </si>
  <si>
    <t>PISO EM GRANILITE, MARMORITE OU GRANITINA, AGREGADO COR PRETO, CINZA, PALHA OU BRANCO, E=  *8* MM, INCLUSIVE JUNTA DILATAÇÃO E  REGULARIZAÇÃO E=2CM (INCLUSIVE EXECUÇÃO)</t>
  </si>
  <si>
    <t xml:space="preserve"> 17.4 </t>
  </si>
  <si>
    <t>RODAPE EM MARMORITE, ALTURA 10CM</t>
  </si>
  <si>
    <t xml:space="preserve"> 17.5 </t>
  </si>
  <si>
    <t>EXECUÇÃO DE PASSEIO EM PISO INTERTRAVADO, COM BLOCO RETANGULAR COLORIDO DE 20 X 10 CM, ESPESSURA 6 CM. AF_12/2015</t>
  </si>
  <si>
    <t xml:space="preserve"> 17.6 </t>
  </si>
  <si>
    <t>EXECUÇÃO DE PASSEIO EM PISO INTERTRAVADO, COM BLOCO RETANGULAR COR NATURAL DE 20 X 10 CM, ESPESSURA 6 CM. AF_12/2015</t>
  </si>
  <si>
    <t xml:space="preserve"> 17.7 </t>
  </si>
  <si>
    <t>EXECUÇÃO DE PÁTIO/ESTACIONAMENTO EM PISO INTERTRAVADO, COM BLOCO RETANGULAR COR NATURAL DE 20 X 10 CM, ESPESSURA 8 CM. AF_12/2015</t>
  </si>
  <si>
    <t xml:space="preserve"> 17.8 </t>
  </si>
  <si>
    <t>EXECUÇÃO DE PÁTIO/ESTACIONAMENTO EM PISO INTERTRAVADO, COM BLOCO RETANGULAR COLORIDO DE 20 X 10 CM, ESPESSURA 8 CM. AF_12/2015</t>
  </si>
  <si>
    <t xml:space="preserve"> 17.9 </t>
  </si>
  <si>
    <t>EXECUÇÃO DE PASSEIO (CALÇADA) OU PISO DE CONCRETO COM CONCRETO MOLDADO IN LOCO, FEITO EM OBRA, ACABAMENTO CONVENCIONAL, NÃO ARMADO. AF_07/2016</t>
  </si>
  <si>
    <t xml:space="preserve"> 17.10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</si>
  <si>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</si>
  <si>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18 </t>
  </si>
  <si>
    <t>PINTURA</t>
  </si>
  <si>
    <t xml:space="preserve"> 18.1 </t>
  </si>
  <si>
    <t>PAREDES</t>
  </si>
  <si>
    <t xml:space="preserve"> 18.1.1 </t>
  </si>
  <si>
    <t>APLICAÇÃO E LIXAMENTO DE MASSA LÁTEX EM PAREDES, DUAS DEMÃOS. AF_06/2014</t>
  </si>
  <si>
    <t xml:space="preserve"> 18.1.2 </t>
  </si>
  <si>
    <t>APLICAÇÃO DE FUNDO SELADOR ACRÍLICO EM PAREDES, UMA DEMÃO. AF_06/2014</t>
  </si>
  <si>
    <t xml:space="preserve"> 18.1.3 </t>
  </si>
  <si>
    <t>APLICAÇÃO MANUAL DE PINTURA COM TINTA LÁTEX ACRÍLICA EM PAREDES, DUAS DEMÃOS. AF_06/2014</t>
  </si>
  <si>
    <t xml:space="preserve"> 18.2 </t>
  </si>
  <si>
    <t>TETO</t>
  </si>
  <si>
    <t xml:space="preserve"> 18.2.1 </t>
  </si>
  <si>
    <t>FORRO EM PLACAS DE GESSO, PARA AMBIENTES RESIDENCIAIS. AF_05/2017_P</t>
  </si>
  <si>
    <t xml:space="preserve"> 18.2.2 </t>
  </si>
  <si>
    <t>APLICAÇÃO E LIXAMENTO DE MASSA LÁTEX EM TETO, UMA DEMÃO. AF_06/2014</t>
  </si>
  <si>
    <t xml:space="preserve"> 18.2.3 </t>
  </si>
  <si>
    <t>APLICAÇÃO MANUAL DE PINTURA COM TINTA LÁTEX ACRÍLICA EM TETO, DUAS DEMÃOS. AF_06/2014</t>
  </si>
  <si>
    <t xml:space="preserve"> 18.3 </t>
  </si>
  <si>
    <t xml:space="preserve"> 18.3.1 </t>
  </si>
  <si>
    <t>PINTURA ESMALTE ALTO BRILHO, DUAS DEMAOS, SOBRE SUPERFICIE METALICA</t>
  </si>
  <si>
    <t xml:space="preserve"> 19 </t>
  </si>
  <si>
    <t>SERVIÇOS FINAIS</t>
  </si>
  <si>
    <t xml:space="preserve"> 19.1 </t>
  </si>
  <si>
    <t>PLANTIO DE GRAMA ESMERALDA EM ROLO</t>
  </si>
  <si>
    <t xml:space="preserve"> 19.2 </t>
  </si>
  <si>
    <t>PLANTIO DE ARBUSTO COM ALTURA 50 A 100CM, EM CAVA DE 60X60X60CM</t>
  </si>
  <si>
    <t xml:space="preserve"> 19.3 </t>
  </si>
  <si>
    <t>PLANTIO DE ARVORE REGIONAL, ALTURA MAIOR QUE 2,00M, EM CAVAS DE 80X80X80CM</t>
  </si>
  <si>
    <t xml:space="preserve"> 19.4 </t>
  </si>
  <si>
    <t>Barra de apoio, reta, fixa, em aço inox, l=80cm, d=1 1/2", Jackwal ou similar</t>
  </si>
  <si>
    <t xml:space="preserve"> 19.5 </t>
  </si>
  <si>
    <t>LIMPEZA FINAL DA OBRA</t>
  </si>
  <si>
    <t>Total Geral</t>
  </si>
  <si>
    <t>PREFEITURA MUNICIPAL DE MAMANGUAPE</t>
  </si>
  <si>
    <t>OBRA: CONSTRUÇÃO DE UBS (PORTE I)</t>
  </si>
  <si>
    <t>MUNICÍPIO:MAMANGUAPE - PB</t>
  </si>
  <si>
    <t xml:space="preserve">Proposta:  08674396000119002 </t>
  </si>
  <si>
    <t>117,54%(HORA) 73,43%(MÊS)</t>
  </si>
  <si>
    <t>RUA PROJETADA 8, QUADRA 1, LOT. ALTIPLANO MAMANGUAPE, BAIRRO CIDADE NOVA.</t>
  </si>
  <si>
    <t>CONSTRUÇÃO DE UBS (PORTE I) - CIDADE 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</si>
</sst>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(* #,##0.00_);_(* \(#,##0.00\);_(* \-??_);_(@_)"/>
    <numFmt numFmtId="166" formatCode="_(* #,##0.00_);_(* \(#,##0.00\);_(* &quot;-&quot;??_);_(@_)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u/>
      <sz val="10"/>
      <name val="Arial Narrow"/>
      <family val="2"/>
    </font>
    <font>
      <sz val="10"/>
      <name val="Times New Roman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darkTrellis">
        <fgColor theme="1" tint="4.9989318521683403E-2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</fills>
  <borders count="5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165" fontId="10" fillId="0" borderId="0" applyFill="0" applyBorder="0" applyAlignment="0" applyProtection="0"/>
    <xf numFmtId="0" fontId="10" fillId="0" borderId="0"/>
    <xf numFmtId="164" fontId="10" fillId="0" borderId="0" applyFill="0" applyBorder="0" applyAlignment="0" applyProtection="0"/>
    <xf numFmtId="9" fontId="10" fillId="0" borderId="0"/>
    <xf numFmtId="166" fontId="10" fillId="0" borderId="0" applyFont="0" applyFill="0" applyBorder="0" applyAlignment="0" applyProtection="0"/>
    <xf numFmtId="0" fontId="19" fillId="0" borderId="0"/>
    <xf numFmtId="166" fontId="10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11" fillId="0" borderId="0" xfId="4" applyFont="1"/>
    <xf numFmtId="0" fontId="11" fillId="6" borderId="7" xfId="4" applyFont="1" applyFill="1" applyBorder="1"/>
    <xf numFmtId="0" fontId="11" fillId="6" borderId="2" xfId="4" applyFont="1" applyFill="1" applyBorder="1" applyAlignment="1" applyProtection="1">
      <alignment horizontal="center"/>
      <protection locked="0"/>
    </xf>
    <xf numFmtId="0" fontId="11" fillId="6" borderId="2" xfId="4" applyFont="1" applyFill="1" applyBorder="1" applyAlignment="1" applyProtection="1">
      <alignment horizontal="left"/>
      <protection locked="0"/>
    </xf>
    <xf numFmtId="2" fontId="11" fillId="6" borderId="2" xfId="4" applyNumberFormat="1" applyFont="1" applyFill="1" applyBorder="1" applyAlignment="1" applyProtection="1">
      <alignment horizontal="right"/>
      <protection locked="0"/>
    </xf>
    <xf numFmtId="0" fontId="11" fillId="6" borderId="2" xfId="4" applyFont="1" applyFill="1" applyBorder="1"/>
    <xf numFmtId="0" fontId="11" fillId="0" borderId="2" xfId="4" applyFont="1" applyBorder="1"/>
    <xf numFmtId="0" fontId="11" fillId="0" borderId="2" xfId="4" applyFont="1" applyBorder="1" applyProtection="1">
      <protection locked="0"/>
    </xf>
    <xf numFmtId="0" fontId="11" fillId="0" borderId="8" xfId="4" applyFont="1" applyBorder="1"/>
    <xf numFmtId="0" fontId="11" fillId="6" borderId="11" xfId="4" applyFont="1" applyFill="1" applyBorder="1"/>
    <xf numFmtId="0" fontId="11" fillId="6" borderId="0" xfId="4" applyFont="1" applyFill="1" applyAlignment="1" applyProtection="1">
      <alignment horizontal="center"/>
      <protection locked="0"/>
    </xf>
    <xf numFmtId="0" fontId="11" fillId="6" borderId="0" xfId="4" applyFont="1" applyFill="1" applyAlignment="1" applyProtection="1">
      <alignment horizontal="left"/>
      <protection locked="0"/>
    </xf>
    <xf numFmtId="2" fontId="11" fillId="6" borderId="0" xfId="4" applyNumberFormat="1" applyFont="1" applyFill="1" applyAlignment="1" applyProtection="1">
      <alignment horizontal="right"/>
      <protection locked="0"/>
    </xf>
    <xf numFmtId="0" fontId="10" fillId="0" borderId="0" xfId="4"/>
    <xf numFmtId="0" fontId="11" fillId="0" borderId="0" xfId="4" applyFont="1" applyProtection="1">
      <protection locked="0"/>
    </xf>
    <xf numFmtId="0" fontId="11" fillId="0" borderId="12" xfId="4" applyFont="1" applyBorder="1"/>
    <xf numFmtId="0" fontId="12" fillId="6" borderId="2" xfId="4" applyFont="1" applyFill="1" applyBorder="1" applyAlignment="1" applyProtection="1">
      <alignment horizontal="center"/>
      <protection locked="0"/>
    </xf>
    <xf numFmtId="0" fontId="14" fillId="0" borderId="0" xfId="4" applyFont="1"/>
    <xf numFmtId="0" fontId="14" fillId="0" borderId="12" xfId="4" applyFont="1" applyBorder="1"/>
    <xf numFmtId="0" fontId="15" fillId="7" borderId="25" xfId="4" applyFont="1" applyFill="1" applyBorder="1" applyAlignment="1">
      <alignment vertical="center"/>
    </xf>
    <xf numFmtId="0" fontId="15" fillId="7" borderId="25" xfId="4" applyFont="1" applyFill="1" applyBorder="1" applyAlignment="1">
      <alignment horizontal="center" vertical="center"/>
    </xf>
    <xf numFmtId="0" fontId="11" fillId="8" borderId="25" xfId="4" applyFont="1" applyFill="1" applyBorder="1" applyAlignment="1">
      <alignment vertical="center"/>
    </xf>
    <xf numFmtId="39" fontId="11" fillId="9" borderId="25" xfId="5" applyNumberFormat="1" applyFont="1" applyFill="1" applyBorder="1" applyAlignment="1">
      <alignment horizontal="center" vertical="center"/>
    </xf>
    <xf numFmtId="2" fontId="11" fillId="10" borderId="25" xfId="4" applyNumberFormat="1" applyFont="1" applyFill="1" applyBorder="1" applyAlignment="1">
      <alignment horizontal="center" vertical="center"/>
    </xf>
    <xf numFmtId="0" fontId="11" fillId="8" borderId="26" xfId="4" applyFont="1" applyFill="1" applyBorder="1" applyAlignment="1">
      <alignment vertical="center"/>
    </xf>
    <xf numFmtId="2" fontId="11" fillId="10" borderId="26" xfId="4" applyNumberFormat="1" applyFont="1" applyFill="1" applyBorder="1" applyAlignment="1">
      <alignment horizontal="center" vertical="center"/>
    </xf>
    <xf numFmtId="0" fontId="11" fillId="8" borderId="24" xfId="4" applyFont="1" applyFill="1" applyBorder="1" applyAlignment="1">
      <alignment vertical="center" wrapText="1"/>
    </xf>
    <xf numFmtId="39" fontId="11" fillId="9" borderId="24" xfId="5" applyNumberFormat="1" applyFont="1" applyFill="1" applyBorder="1" applyAlignment="1">
      <alignment horizontal="center" vertical="center"/>
    </xf>
    <xf numFmtId="2" fontId="11" fillId="0" borderId="0" xfId="4" applyNumberFormat="1" applyFont="1"/>
    <xf numFmtId="2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5" fillId="0" borderId="30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15" fillId="0" borderId="32" xfId="4" applyFont="1" applyBorder="1" applyAlignment="1">
      <alignment horizontal="center" vertical="center"/>
    </xf>
    <xf numFmtId="165" fontId="11" fillId="11" borderId="36" xfId="5" applyFont="1" applyFill="1" applyBorder="1" applyAlignment="1">
      <alignment horizontal="center" vertical="center"/>
    </xf>
    <xf numFmtId="165" fontId="11" fillId="11" borderId="38" xfId="5" applyFont="1" applyFill="1" applyBorder="1" applyAlignment="1">
      <alignment horizontal="center" vertical="center"/>
    </xf>
    <xf numFmtId="0" fontId="16" fillId="0" borderId="0" xfId="4" applyFont="1" applyAlignment="1">
      <alignment horizontal="right" vertical="center"/>
    </xf>
    <xf numFmtId="10" fontId="16" fillId="0" borderId="0" xfId="5" applyNumberFormat="1" applyFont="1" applyAlignment="1">
      <alignment horizontal="center" vertical="center"/>
    </xf>
    <xf numFmtId="165" fontId="17" fillId="0" borderId="0" xfId="5" applyFont="1" applyAlignment="1">
      <alignment vertical="center"/>
    </xf>
    <xf numFmtId="0" fontId="11" fillId="0" borderId="42" xfId="4" applyFont="1" applyBorder="1" applyAlignment="1">
      <alignment vertical="center"/>
    </xf>
    <xf numFmtId="0" fontId="11" fillId="0" borderId="43" xfId="4" applyFont="1" applyBorder="1" applyAlignment="1">
      <alignment vertical="center"/>
    </xf>
    <xf numFmtId="0" fontId="11" fillId="0" borderId="44" xfId="4" applyFont="1" applyBorder="1" applyAlignment="1">
      <alignment vertical="center"/>
    </xf>
    <xf numFmtId="0" fontId="11" fillId="0" borderId="45" xfId="4" applyFont="1" applyBorder="1" applyAlignment="1">
      <alignment vertical="center"/>
    </xf>
    <xf numFmtId="0" fontId="11" fillId="0" borderId="46" xfId="4" applyFont="1" applyBorder="1" applyAlignment="1">
      <alignment vertical="center"/>
    </xf>
    <xf numFmtId="165" fontId="11" fillId="11" borderId="50" xfId="5" applyFont="1" applyFill="1" applyBorder="1" applyAlignment="1">
      <alignment horizontal="center" vertical="center"/>
    </xf>
    <xf numFmtId="0" fontId="11" fillId="0" borderId="51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3" xfId="4" applyFont="1" applyBorder="1" applyAlignment="1">
      <alignment vertical="center"/>
    </xf>
    <xf numFmtId="0" fontId="15" fillId="12" borderId="54" xfId="4" applyFont="1" applyFill="1" applyBorder="1" applyAlignment="1">
      <alignment vertical="center"/>
    </xf>
    <xf numFmtId="0" fontId="11" fillId="12" borderId="54" xfId="4" applyFont="1" applyFill="1" applyBorder="1" applyAlignment="1">
      <alignment vertical="center"/>
    </xf>
    <xf numFmtId="0" fontId="18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0" fontId="20" fillId="13" borderId="1" xfId="0" applyFont="1" applyFill="1" applyBorder="1" applyAlignment="1">
      <alignment horizontal="left" vertical="top" wrapText="1"/>
    </xf>
    <xf numFmtId="0" fontId="20" fillId="13" borderId="1" xfId="0" applyFont="1" applyFill="1" applyBorder="1" applyAlignment="1">
      <alignment horizontal="right" vertical="top" wrapText="1"/>
    </xf>
    <xf numFmtId="0" fontId="21" fillId="15" borderId="1" xfId="0" applyFont="1" applyFill="1" applyBorder="1" applyAlignment="1">
      <alignment horizontal="left" vertical="top" wrapText="1"/>
    </xf>
    <xf numFmtId="0" fontId="21" fillId="1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4" fontId="20" fillId="13" borderId="1" xfId="0" applyNumberFormat="1" applyFont="1" applyFill="1" applyBorder="1" applyAlignment="1">
      <alignment horizontal="right" vertical="center" wrapText="1"/>
    </xf>
    <xf numFmtId="4" fontId="21" fillId="14" borderId="1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vertical="center" wrapText="1"/>
    </xf>
    <xf numFmtId="0" fontId="20" fillId="13" borderId="1" xfId="0" applyFont="1" applyFill="1" applyBorder="1" applyAlignment="1">
      <alignment horizontal="left" vertical="center" wrapText="1"/>
    </xf>
    <xf numFmtId="4" fontId="21" fillId="15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4" fontId="21" fillId="14" borderId="1" xfId="0" applyNumberFormat="1" applyFont="1" applyFill="1" applyBorder="1" applyAlignment="1" applyProtection="1">
      <alignment horizontal="righ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164" fontId="6" fillId="5" borderId="14" xfId="1" applyFont="1" applyFill="1" applyBorder="1" applyAlignment="1">
      <alignment horizontal="center"/>
    </xf>
    <xf numFmtId="164" fontId="6" fillId="5" borderId="15" xfId="1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0" borderId="0" xfId="0"/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0" fontId="9" fillId="5" borderId="19" xfId="2" applyNumberFormat="1" applyFont="1" applyFill="1" applyBorder="1" applyAlignment="1">
      <alignment horizontal="center"/>
    </xf>
    <xf numFmtId="10" fontId="9" fillId="5" borderId="20" xfId="2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13" fillId="0" borderId="11" xfId="4" applyFont="1" applyBorder="1" applyAlignment="1">
      <alignment horizontal="left"/>
    </xf>
    <xf numFmtId="0" fontId="13" fillId="0" borderId="0" xfId="4" applyFont="1" applyAlignment="1">
      <alignment horizontal="left"/>
    </xf>
    <xf numFmtId="0" fontId="12" fillId="6" borderId="11" xfId="4" applyFont="1" applyFill="1" applyBorder="1" applyAlignment="1" applyProtection="1">
      <alignment horizontal="center"/>
      <protection locked="0"/>
    </xf>
    <xf numFmtId="0" fontId="12" fillId="6" borderId="0" xfId="4" applyFont="1" applyFill="1" applyAlignment="1" applyProtection="1">
      <alignment horizontal="center"/>
      <protection locked="0"/>
    </xf>
    <xf numFmtId="0" fontId="12" fillId="6" borderId="12" xfId="4" applyFont="1" applyFill="1" applyBorder="1" applyAlignment="1" applyProtection="1">
      <alignment horizontal="center"/>
      <protection locked="0"/>
    </xf>
    <xf numFmtId="0" fontId="12" fillId="6" borderId="9" xfId="4" applyFont="1" applyFill="1" applyBorder="1" applyAlignment="1" applyProtection="1">
      <alignment horizontal="center" vertical="center"/>
      <protection locked="0"/>
    </xf>
    <xf numFmtId="0" fontId="12" fillId="6" borderId="6" xfId="4" applyFont="1" applyFill="1" applyBorder="1" applyAlignment="1" applyProtection="1">
      <alignment horizontal="center" vertical="center"/>
      <protection locked="0"/>
    </xf>
    <xf numFmtId="0" fontId="12" fillId="6" borderId="10" xfId="4" applyFont="1" applyFill="1" applyBorder="1" applyAlignment="1" applyProtection="1">
      <alignment horizontal="center" vertical="center"/>
      <protection locked="0"/>
    </xf>
    <xf numFmtId="0" fontId="12" fillId="6" borderId="11" xfId="4" applyFont="1" applyFill="1" applyBorder="1" applyAlignment="1" applyProtection="1">
      <alignment horizontal="center" vertical="center"/>
      <protection locked="0"/>
    </xf>
    <xf numFmtId="0" fontId="12" fillId="6" borderId="0" xfId="4" applyFont="1" applyFill="1" applyAlignment="1" applyProtection="1">
      <alignment horizontal="center" vertical="center"/>
      <protection locked="0"/>
    </xf>
    <xf numFmtId="0" fontId="12" fillId="6" borderId="12" xfId="4" applyFont="1" applyFill="1" applyBorder="1" applyAlignment="1" applyProtection="1">
      <alignment horizontal="center" vertical="center"/>
      <protection locked="0"/>
    </xf>
    <xf numFmtId="0" fontId="15" fillId="0" borderId="24" xfId="4" applyFont="1" applyBorder="1" applyAlignment="1">
      <alignment horizontal="center" vertical="center" wrapText="1"/>
    </xf>
    <xf numFmtId="2" fontId="11" fillId="11" borderId="24" xfId="4" applyNumberFormat="1" applyFont="1" applyFill="1" applyBorder="1" applyAlignment="1">
      <alignment horizontal="center" vertical="center"/>
    </xf>
    <xf numFmtId="0" fontId="15" fillId="9" borderId="0" xfId="4" applyFont="1" applyFill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0" fontId="15" fillId="0" borderId="28" xfId="4" applyFont="1" applyBorder="1" applyAlignment="1">
      <alignment horizontal="center" vertical="center"/>
    </xf>
    <xf numFmtId="0" fontId="15" fillId="0" borderId="29" xfId="4" applyFont="1" applyBorder="1" applyAlignment="1">
      <alignment horizontal="center" vertical="center"/>
    </xf>
    <xf numFmtId="0" fontId="11" fillId="9" borderId="0" xfId="4" applyFont="1" applyFill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11" fillId="0" borderId="37" xfId="4" applyFont="1" applyBorder="1" applyAlignment="1">
      <alignment horizontal="left" vertical="center"/>
    </xf>
    <xf numFmtId="0" fontId="11" fillId="0" borderId="16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0" borderId="47" xfId="4" applyFont="1" applyBorder="1" applyAlignment="1">
      <alignment horizontal="left" vertical="center"/>
    </xf>
    <xf numFmtId="0" fontId="11" fillId="0" borderId="48" xfId="4" applyFont="1" applyBorder="1" applyAlignment="1">
      <alignment horizontal="left" vertical="center"/>
    </xf>
    <xf numFmtId="0" fontId="11" fillId="0" borderId="49" xfId="4" applyFont="1" applyBorder="1" applyAlignment="1">
      <alignment horizontal="left" vertical="center"/>
    </xf>
    <xf numFmtId="0" fontId="11" fillId="9" borderId="0" xfId="4" applyFont="1" applyFill="1" applyAlignment="1">
      <alignment vertical="center" wrapText="1"/>
    </xf>
    <xf numFmtId="0" fontId="11" fillId="0" borderId="33" xfId="4" applyFont="1" applyBorder="1" applyAlignment="1">
      <alignment horizontal="left" vertical="center"/>
    </xf>
    <xf numFmtId="0" fontId="11" fillId="0" borderId="34" xfId="4" applyFont="1" applyBorder="1" applyAlignment="1">
      <alignment horizontal="left" vertical="center"/>
    </xf>
    <xf numFmtId="0" fontId="11" fillId="0" borderId="35" xfId="4" applyFont="1" applyBorder="1" applyAlignment="1">
      <alignment horizontal="left" vertical="center"/>
    </xf>
    <xf numFmtId="0" fontId="12" fillId="0" borderId="39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20" fillId="13" borderId="1" xfId="0" applyFont="1" applyFill="1" applyBorder="1" applyAlignment="1" applyProtection="1">
      <alignment horizontal="left" vertical="top" wrapText="1"/>
    </xf>
    <xf numFmtId="4" fontId="21" fillId="15" borderId="1" xfId="0" applyNumberFormat="1" applyFont="1" applyFill="1" applyBorder="1" applyAlignment="1" applyProtection="1">
      <alignment horizontal="right" vertical="top" wrapText="1"/>
    </xf>
  </cellXfs>
  <cellStyles count="12">
    <cellStyle name="Currency 2" xfId="3"/>
    <cellStyle name="Moeda" xfId="1" builtinId="4"/>
    <cellStyle name="Moeda 2 2" xfId="7"/>
    <cellStyle name="Normal" xfId="0" builtinId="0"/>
    <cellStyle name="Normal 2" xfId="4"/>
    <cellStyle name="Normal 2 3" xfId="6"/>
    <cellStyle name="Normal 3 2" xfId="10"/>
    <cellStyle name="Porcentagem" xfId="2" builtinId="5"/>
    <cellStyle name="Porcentagem 5" xfId="8"/>
    <cellStyle name="Separador de milhares 2_ORÇAMENTO matureia corrigido (DEZ 2009)" xfId="5"/>
    <cellStyle name="Vírgula 2 2" xfId="11"/>
    <cellStyle name="Vírgula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2571750</xdr:colOff>
      <xdr:row>1</xdr:row>
      <xdr:rowOff>85725</xdr:rowOff>
    </xdr:from>
    <xdr:to>
      <xdr:col>3</xdr:col>
      <xdr:colOff>3505200</xdr:colOff>
      <xdr:row>2</xdr:row>
      <xdr:rowOff>133350</xdr:rowOff>
    </xdr:to>
    <xdr:pic>
      <xdr:nvPicPr>
        <xdr:cNvPr id="2" name="Picture 2" descr="Aguiar-PB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2571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26</xdr:row>
          <xdr:rowOff>76200</xdr:rowOff>
        </xdr:from>
        <xdr:to>
          <xdr:col>4</xdr:col>
          <xdr:colOff>428625</xdr:colOff>
          <xdr:row>28</xdr:row>
          <xdr:rowOff>142875</xdr:rowOff>
        </xdr:to>
        <xdr:sp macro="" textlink="">
          <xdr:nvSpPr>
            <xdr:cNvPr id="4097" name="Picture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238125</xdr:colOff>
      <xdr:row>1</xdr:row>
      <xdr:rowOff>104776</xdr:rowOff>
    </xdr:from>
    <xdr:to>
      <xdr:col>10</xdr:col>
      <xdr:colOff>266700</xdr:colOff>
      <xdr:row>2</xdr:row>
      <xdr:rowOff>698520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76226"/>
          <a:ext cx="714375" cy="765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-%20%20Trabalhos%20Atuais%20UFPB\AULAS\Tecnologia%20II%20%2005.2\Equipe%20BrunaJulianaThais\Terceiro\Planilhas%20-%20predi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A39D699\Planilha%20Or&#231;ament&#225;ria%20Gin&#225;sio%20de%20Santa%20Gertrudes_ADITAMENTO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A%20%20-%20%20Trabalhos%20Atuais%20UFPB\AULAS\Tecnologia%20II%20%2005.2\Equipe%20BrunaJulianaThais\Quarto\PRE&#199;O2006-atualizado%20MAI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%20F\Users\Aldo\Desktop\NATUB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aramy\Users\ARNALDO\Documents\ARNALDO%20GERAL\22-CLAUDINEIA\GIN&#193;SIO%20PAULISTA\10-QUADRA%20POLIESPORTIVA%202&#170;%20ETA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ra\SERVIDOR\2012\PREFEITURAS\MARIZ&#211;POLIS\CAIXA\CONTRATOS%202011\PAVIMENTA&#199;&#195;O%20-%20MTUR\ENGENHARIA\Or&#231;amento%20pavimenta&#231;&#227;o%20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09\PREFEITURAS\Matur&#233;ia\Banco%20de%20sementes%200276650-94\PROJETO%20COMPLETO(AGOSTO)\OR&#199;AMENTO%20matureia%20corrigido%20(DEZ%2020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10\PREFEITURAS%202010\Cacimba%20de%20Areia\Caixa\CV%20Caixa%20Campo%20140.000,00\AMPLIAC&#195;O%20DO%20CAMPO%20DE%20FUTEBOL%20(140.000,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rson/Downloads/Planilha%20Or&#231;ament&#225;ria%20-%20REM&#205;GIO%20-%201042352-11%20-%202018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%20F\2017\ENGENHARIA\FUNCION&#193;RIOS\TEREZA\Serra%20da%20Raiz\Pavimenta&#231;&#227;o\Or&#231;amento\Planilha%20Or&#231;ament&#225;ria%20-%20serra%20da%20rai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de quantitativos"/>
      <sheetName val="INSUMOS"/>
      <sheetName val="CPU"/>
      <sheetName val="ORÇAMENTO obra"/>
      <sheetName val="Cronograma Fisico"/>
      <sheetName val="Cronograma Financeiro"/>
    </sheetNames>
    <sheetDataSet>
      <sheetData sheetId="0" refreshError="1"/>
      <sheetData sheetId="1" refreshError="1">
        <row r="6">
          <cell r="C6">
            <v>1.91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"/>
      <sheetName val="Memória de Cálculo"/>
      <sheetName val="Planilha_Ajustada"/>
      <sheetName val="PLAN_FINAL"/>
      <sheetName val="Cronograma_FIN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IÇÃO"/>
      <sheetName val="QUANTITATIVO"/>
      <sheetName val="CRONOGRAMA"/>
    </sheetNames>
    <sheetDataSet>
      <sheetData sheetId="0" refreshError="1">
        <row r="8">
          <cell r="C8">
            <v>1.59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Memória"/>
      <sheetName val="Orçam."/>
      <sheetName val="Pavimento"/>
      <sheetName val="Rampa"/>
      <sheetName val="Drenagem"/>
      <sheetName val="BDI"/>
      <sheetName val="Não imprimir"/>
      <sheetName val="Não imprimi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B.D.I"/>
      <sheetName val="L.S"/>
      <sheetName val="MEMORIA"/>
      <sheetName val="PLAN. DE PREÇO"/>
      <sheetName val="INVESTIMENTO"/>
      <sheetName val="COMPOSIÇÃO"/>
      <sheetName val="CRONOGRAMA"/>
    </sheetNames>
    <sheetDataSet>
      <sheetData sheetId="0">
        <row r="8">
          <cell r="C8">
            <v>1.91</v>
          </cell>
        </row>
        <row r="9">
          <cell r="C9">
            <v>2.56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 CP financeira"/>
      <sheetName val="Custos Unitários "/>
      <sheetName val="COMPOSIÇÃO DO BDI "/>
      <sheetName val="CUBA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 DE CUSTOS"/>
      <sheetName val="BCO DE SEMENTES CORRETA"/>
      <sheetName val="QUADRA MULTI_USO"/>
      <sheetName val="CTO DE ATIVIDADES CORRETO"/>
      <sheetName val="ORÇAMENTO GLOBAL"/>
      <sheetName val="FOSSA e SUMIDOURO"/>
      <sheetName val="Orçamento Banco em Alvenaria"/>
      <sheetName val="Orçamento Cisterna"/>
      <sheetName val="COMPOSIÇÃO _FOSSA E SUMIDOURO_"/>
      <sheetName val="elétrico com códigos_3_"/>
      <sheetName val="QCI FINAL"/>
      <sheetName val="CRONOGRAMA GLOBAL"/>
      <sheetName val="CRON. GLOBAL S EQUIPA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RAMA"/>
      <sheetName val="COMPOSIÇÃO DO BDI "/>
      <sheetName val="COMPOSIÇÃO CUSTO"/>
      <sheetName val="MODELO 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rçam."/>
      <sheetName val="Memória"/>
      <sheetName val="(Não usar) Pavimento"/>
      <sheetName val="Meiofio"/>
      <sheetName val="Piso"/>
      <sheetName val="Qd. Resumo"/>
      <sheetName val="B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rçam."/>
      <sheetName val="Memória"/>
      <sheetName val="Meio-fio e Pavimento"/>
      <sheetName val="Rampa"/>
      <sheetName val="Drenagem"/>
      <sheetName val="Placa"/>
      <sheetName val="QCI"/>
      <sheetName val="CRON."/>
      <sheetName val="BDI"/>
      <sheetName val="NÃO IMPRIMIR"/>
      <sheetName val="PA"/>
      <sheetName val="BL"/>
      <sheetName val="PV"/>
    </sheetNames>
    <sheetDataSet>
      <sheetData sheetId="0"/>
      <sheetData sheetId="1"/>
      <sheetData sheetId="2">
        <row r="45">
          <cell r="D45" t="str">
            <v>Placas de sinalização vertical  (SENTIDO DA VIA/PARE)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4"/>
  <sheetViews>
    <sheetView tabSelected="1" showOutlineSymbols="0" showWhiteSpace="0" topLeftCell="B255" zoomScaleNormal="100" zoomScaleSheetLayoutView="100" workbookViewId="0">
      <selection activeCell="G263" sqref="G10:G263"/>
    </sheetView>
  </sheetViews>
  <sheetFormatPr defaultRowHeight="14.25" x14ac:dyDescent="0.2"/>
  <cols>
    <col min="1" max="1" width="9" style="1"/>
    <col min="2" max="2" width="10" style="1" bestFit="1" customWidth="1"/>
    <col min="3" max="3" width="60" style="1" bestFit="1" customWidth="1"/>
    <col min="4" max="4" width="8" style="1" bestFit="1" customWidth="1"/>
    <col min="5" max="7" width="13" style="1" bestFit="1" customWidth="1"/>
    <col min="8" max="8" width="12.375" style="1" bestFit="1" customWidth="1"/>
    <col min="9" max="9" width="10.375" style="55" bestFit="1" customWidth="1"/>
    <col min="10" max="16384" width="9" style="1"/>
  </cols>
  <sheetData>
    <row r="2" spans="2:9" ht="15" x14ac:dyDescent="0.2">
      <c r="B2" s="77" t="s">
        <v>52</v>
      </c>
      <c r="C2" s="78"/>
      <c r="D2" s="78"/>
      <c r="E2" s="78"/>
      <c r="F2" s="78"/>
      <c r="G2" s="78"/>
      <c r="H2" s="79"/>
    </row>
    <row r="3" spans="2:9" ht="16.5" x14ac:dyDescent="0.3">
      <c r="B3" s="61" t="s">
        <v>2</v>
      </c>
      <c r="C3" s="80" t="s">
        <v>554</v>
      </c>
      <c r="D3" s="81"/>
      <c r="E3" s="81"/>
      <c r="F3" s="82"/>
      <c r="G3" s="83"/>
      <c r="H3" s="84"/>
    </row>
    <row r="4" spans="2:9" ht="15.75" x14ac:dyDescent="0.25">
      <c r="B4" s="62" t="s">
        <v>3</v>
      </c>
      <c r="C4" s="87" t="s">
        <v>53</v>
      </c>
      <c r="D4" s="88"/>
      <c r="E4" s="88"/>
      <c r="F4" s="89"/>
      <c r="G4" s="90" t="s">
        <v>54</v>
      </c>
      <c r="H4" s="91"/>
    </row>
    <row r="5" spans="2:9" s="54" customFormat="1" ht="50.25" customHeight="1" x14ac:dyDescent="0.2">
      <c r="B5" s="63" t="s">
        <v>4</v>
      </c>
      <c r="C5" s="92" t="s">
        <v>553</v>
      </c>
      <c r="D5" s="93"/>
      <c r="E5" s="93"/>
      <c r="F5" s="94"/>
      <c r="G5" s="100" t="s">
        <v>55</v>
      </c>
      <c r="H5" s="101"/>
      <c r="I5" s="56"/>
    </row>
    <row r="6" spans="2:9" ht="82.5" customHeight="1" thickBot="1" x14ac:dyDescent="0.25">
      <c r="B6" s="64" t="s">
        <v>51</v>
      </c>
      <c r="C6" s="95" t="s">
        <v>552</v>
      </c>
      <c r="D6" s="96"/>
      <c r="E6" s="96"/>
      <c r="F6" s="97"/>
      <c r="G6" s="98" t="s">
        <v>56</v>
      </c>
      <c r="H6" s="99"/>
    </row>
    <row r="7" spans="2:9" ht="15.75" thickTop="1" x14ac:dyDescent="0.25">
      <c r="B7" s="85" t="s">
        <v>5</v>
      </c>
      <c r="C7" s="86"/>
      <c r="D7" s="86"/>
      <c r="E7" s="86"/>
      <c r="F7" s="86"/>
      <c r="G7" s="86"/>
      <c r="H7" s="86"/>
    </row>
    <row r="8" spans="2:9" ht="30" customHeight="1" x14ac:dyDescent="0.2">
      <c r="B8" s="65" t="s">
        <v>0</v>
      </c>
      <c r="C8" s="65" t="s">
        <v>1</v>
      </c>
      <c r="D8" s="65" t="s">
        <v>6</v>
      </c>
      <c r="E8" s="65" t="s">
        <v>7</v>
      </c>
      <c r="F8" s="65" t="s">
        <v>8</v>
      </c>
      <c r="G8" s="65" t="s">
        <v>9</v>
      </c>
      <c r="H8" s="66" t="s">
        <v>49</v>
      </c>
    </row>
    <row r="9" spans="2:9" x14ac:dyDescent="0.2">
      <c r="B9" s="57" t="s">
        <v>57</v>
      </c>
      <c r="C9" s="57" t="s">
        <v>58</v>
      </c>
      <c r="D9" s="57"/>
      <c r="E9" s="58"/>
      <c r="F9" s="70"/>
      <c r="G9" s="70"/>
      <c r="H9" s="67">
        <f>SUM(H10:H12)</f>
        <v>0</v>
      </c>
    </row>
    <row r="10" spans="2:9" ht="38.25" x14ac:dyDescent="0.2">
      <c r="B10" s="60" t="s">
        <v>59</v>
      </c>
      <c r="C10" s="60" t="s">
        <v>60</v>
      </c>
      <c r="D10" s="73" t="s">
        <v>61</v>
      </c>
      <c r="E10" s="73">
        <v>465.6</v>
      </c>
      <c r="F10" s="68"/>
      <c r="G10" s="76"/>
      <c r="H10" s="68">
        <f t="shared" ref="H10:H12" si="0">ROUND(G10*E10,2)</f>
        <v>0</v>
      </c>
    </row>
    <row r="11" spans="2:9" ht="25.5" x14ac:dyDescent="0.2">
      <c r="B11" s="60" t="s">
        <v>62</v>
      </c>
      <c r="C11" s="60" t="s">
        <v>63</v>
      </c>
      <c r="D11" s="73" t="s">
        <v>64</v>
      </c>
      <c r="E11" s="73">
        <v>1</v>
      </c>
      <c r="F11" s="68"/>
      <c r="G11" s="76"/>
      <c r="H11" s="68">
        <f t="shared" si="0"/>
        <v>0</v>
      </c>
    </row>
    <row r="12" spans="2:9" x14ac:dyDescent="0.2">
      <c r="B12" s="60" t="s">
        <v>65</v>
      </c>
      <c r="C12" s="60" t="s">
        <v>66</v>
      </c>
      <c r="D12" s="73" t="s">
        <v>61</v>
      </c>
      <c r="E12" s="73">
        <v>4.5</v>
      </c>
      <c r="F12" s="68"/>
      <c r="G12" s="76"/>
      <c r="H12" s="68">
        <f t="shared" si="0"/>
        <v>0</v>
      </c>
    </row>
    <row r="13" spans="2:9" x14ac:dyDescent="0.2">
      <c r="B13" s="57" t="s">
        <v>67</v>
      </c>
      <c r="C13" s="57" t="s">
        <v>68</v>
      </c>
      <c r="D13" s="75"/>
      <c r="E13" s="75"/>
      <c r="F13" s="70"/>
      <c r="G13" s="135"/>
      <c r="H13" s="67">
        <f>SUM(H14:H16)</f>
        <v>0</v>
      </c>
    </row>
    <row r="14" spans="2:9" ht="25.5" x14ac:dyDescent="0.2">
      <c r="B14" s="60" t="s">
        <v>69</v>
      </c>
      <c r="C14" s="60" t="s">
        <v>70</v>
      </c>
      <c r="D14" s="73" t="s">
        <v>71</v>
      </c>
      <c r="E14" s="73">
        <v>11.85</v>
      </c>
      <c r="F14" s="68"/>
      <c r="G14" s="76"/>
      <c r="H14" s="68">
        <f t="shared" ref="H14:H16" si="1">ROUND(G14*E14,2)</f>
        <v>0</v>
      </c>
    </row>
    <row r="15" spans="2:9" ht="25.5" x14ac:dyDescent="0.2">
      <c r="B15" s="60" t="s">
        <v>72</v>
      </c>
      <c r="C15" s="60" t="s">
        <v>73</v>
      </c>
      <c r="D15" s="73" t="s">
        <v>61</v>
      </c>
      <c r="E15" s="73">
        <v>47.39</v>
      </c>
      <c r="F15" s="68"/>
      <c r="G15" s="76"/>
      <c r="H15" s="68">
        <f t="shared" si="1"/>
        <v>0</v>
      </c>
    </row>
    <row r="16" spans="2:9" ht="25.5" x14ac:dyDescent="0.2">
      <c r="B16" s="60" t="s">
        <v>74</v>
      </c>
      <c r="C16" s="60" t="s">
        <v>75</v>
      </c>
      <c r="D16" s="73" t="s">
        <v>71</v>
      </c>
      <c r="E16" s="73">
        <v>2.37</v>
      </c>
      <c r="F16" s="68"/>
      <c r="G16" s="76"/>
      <c r="H16" s="68">
        <f t="shared" si="1"/>
        <v>0</v>
      </c>
    </row>
    <row r="17" spans="2:8" x14ac:dyDescent="0.2">
      <c r="B17" s="57" t="s">
        <v>76</v>
      </c>
      <c r="C17" s="57" t="s">
        <v>77</v>
      </c>
      <c r="D17" s="75"/>
      <c r="E17" s="75"/>
      <c r="F17" s="70"/>
      <c r="G17" s="135"/>
      <c r="H17" s="67">
        <f>H18+H33</f>
        <v>0</v>
      </c>
    </row>
    <row r="18" spans="2:8" x14ac:dyDescent="0.2">
      <c r="B18" s="57" t="s">
        <v>78</v>
      </c>
      <c r="C18" s="57" t="s">
        <v>79</v>
      </c>
      <c r="D18" s="75"/>
      <c r="E18" s="75"/>
      <c r="F18" s="70"/>
      <c r="G18" s="135"/>
      <c r="H18" s="67">
        <f>SUM(H19:H32)</f>
        <v>0</v>
      </c>
    </row>
    <row r="19" spans="2:8" ht="25.5" x14ac:dyDescent="0.2">
      <c r="B19" s="60" t="s">
        <v>80</v>
      </c>
      <c r="C19" s="60" t="s">
        <v>81</v>
      </c>
      <c r="D19" s="73" t="s">
        <v>71</v>
      </c>
      <c r="E19" s="73">
        <v>67.099999999999994</v>
      </c>
      <c r="F19" s="68"/>
      <c r="G19" s="76"/>
      <c r="H19" s="68">
        <f t="shared" ref="H19:H32" si="2">ROUND(G19*E19,2)</f>
        <v>0</v>
      </c>
    </row>
    <row r="20" spans="2:8" ht="25.5" x14ac:dyDescent="0.2">
      <c r="B20" s="60" t="s">
        <v>82</v>
      </c>
      <c r="C20" s="60" t="s">
        <v>73</v>
      </c>
      <c r="D20" s="73" t="s">
        <v>61</v>
      </c>
      <c r="E20" s="73">
        <v>63.9</v>
      </c>
      <c r="F20" s="68"/>
      <c r="G20" s="76"/>
      <c r="H20" s="68">
        <f t="shared" si="2"/>
        <v>0</v>
      </c>
    </row>
    <row r="21" spans="2:8" ht="25.5" x14ac:dyDescent="0.2">
      <c r="B21" s="60" t="s">
        <v>83</v>
      </c>
      <c r="C21" s="60" t="s">
        <v>75</v>
      </c>
      <c r="D21" s="73" t="s">
        <v>71</v>
      </c>
      <c r="E21" s="73">
        <v>3.2</v>
      </c>
      <c r="F21" s="68"/>
      <c r="G21" s="76"/>
      <c r="H21" s="68">
        <f t="shared" si="2"/>
        <v>0</v>
      </c>
    </row>
    <row r="22" spans="2:8" ht="51" x14ac:dyDescent="0.2">
      <c r="B22" s="60" t="s">
        <v>84</v>
      </c>
      <c r="C22" s="60" t="s">
        <v>85</v>
      </c>
      <c r="D22" s="73" t="s">
        <v>61</v>
      </c>
      <c r="E22" s="73">
        <v>153.41999999999999</v>
      </c>
      <c r="F22" s="68"/>
      <c r="G22" s="76"/>
      <c r="H22" s="68">
        <f t="shared" si="2"/>
        <v>0</v>
      </c>
    </row>
    <row r="23" spans="2:8" ht="38.25" x14ac:dyDescent="0.2">
      <c r="B23" s="60" t="s">
        <v>86</v>
      </c>
      <c r="C23" s="60" t="s">
        <v>87</v>
      </c>
      <c r="D23" s="73" t="s">
        <v>88</v>
      </c>
      <c r="E23" s="73">
        <v>96.1</v>
      </c>
      <c r="F23" s="68"/>
      <c r="G23" s="76"/>
      <c r="H23" s="68">
        <f t="shared" si="2"/>
        <v>0</v>
      </c>
    </row>
    <row r="24" spans="2:8" ht="38.25" x14ac:dyDescent="0.2">
      <c r="B24" s="60" t="s">
        <v>89</v>
      </c>
      <c r="C24" s="60" t="s">
        <v>90</v>
      </c>
      <c r="D24" s="73" t="s">
        <v>88</v>
      </c>
      <c r="E24" s="73">
        <v>368.3</v>
      </c>
      <c r="F24" s="68"/>
      <c r="G24" s="76"/>
      <c r="H24" s="68">
        <f t="shared" si="2"/>
        <v>0</v>
      </c>
    </row>
    <row r="25" spans="2:8" ht="38.25" x14ac:dyDescent="0.2">
      <c r="B25" s="60" t="s">
        <v>91</v>
      </c>
      <c r="C25" s="60" t="s">
        <v>92</v>
      </c>
      <c r="D25" s="73" t="s">
        <v>88</v>
      </c>
      <c r="E25" s="73">
        <v>14.6</v>
      </c>
      <c r="F25" s="68"/>
      <c r="G25" s="76"/>
      <c r="H25" s="68">
        <f t="shared" si="2"/>
        <v>0</v>
      </c>
    </row>
    <row r="26" spans="2:8" ht="38.25" x14ac:dyDescent="0.2">
      <c r="B26" s="60" t="s">
        <v>93</v>
      </c>
      <c r="C26" s="60" t="s">
        <v>94</v>
      </c>
      <c r="D26" s="73" t="s">
        <v>88</v>
      </c>
      <c r="E26" s="73">
        <v>272.39999999999998</v>
      </c>
      <c r="F26" s="68"/>
      <c r="G26" s="76"/>
      <c r="H26" s="68">
        <f t="shared" si="2"/>
        <v>0</v>
      </c>
    </row>
    <row r="27" spans="2:8" ht="38.25" x14ac:dyDescent="0.2">
      <c r="B27" s="60" t="s">
        <v>95</v>
      </c>
      <c r="C27" s="60" t="s">
        <v>96</v>
      </c>
      <c r="D27" s="73" t="s">
        <v>88</v>
      </c>
      <c r="E27" s="73">
        <v>63.2</v>
      </c>
      <c r="F27" s="68"/>
      <c r="G27" s="76"/>
      <c r="H27" s="68">
        <f t="shared" si="2"/>
        <v>0</v>
      </c>
    </row>
    <row r="28" spans="2:8" ht="38.25" x14ac:dyDescent="0.2">
      <c r="B28" s="60" t="s">
        <v>97</v>
      </c>
      <c r="C28" s="60" t="s">
        <v>98</v>
      </c>
      <c r="D28" s="73" t="s">
        <v>88</v>
      </c>
      <c r="E28" s="73">
        <v>136.5</v>
      </c>
      <c r="F28" s="68"/>
      <c r="G28" s="76"/>
      <c r="H28" s="68">
        <f t="shared" si="2"/>
        <v>0</v>
      </c>
    </row>
    <row r="29" spans="2:8" ht="38.25" x14ac:dyDescent="0.2">
      <c r="B29" s="60" t="s">
        <v>99</v>
      </c>
      <c r="C29" s="60" t="s">
        <v>100</v>
      </c>
      <c r="D29" s="73" t="s">
        <v>88</v>
      </c>
      <c r="E29" s="73">
        <v>74.599999999999994</v>
      </c>
      <c r="F29" s="68"/>
      <c r="G29" s="76"/>
      <c r="H29" s="68">
        <f t="shared" si="2"/>
        <v>0</v>
      </c>
    </row>
    <row r="30" spans="2:8" ht="25.5" x14ac:dyDescent="0.2">
      <c r="B30" s="60" t="s">
        <v>101</v>
      </c>
      <c r="C30" s="60" t="s">
        <v>102</v>
      </c>
      <c r="D30" s="73" t="s">
        <v>71</v>
      </c>
      <c r="E30" s="73">
        <v>17.55</v>
      </c>
      <c r="F30" s="68"/>
      <c r="G30" s="76"/>
      <c r="H30" s="68">
        <f t="shared" si="2"/>
        <v>0</v>
      </c>
    </row>
    <row r="31" spans="2:8" ht="25.5" x14ac:dyDescent="0.2">
      <c r="B31" s="60" t="s">
        <v>103</v>
      </c>
      <c r="C31" s="60" t="s">
        <v>104</v>
      </c>
      <c r="D31" s="73" t="s">
        <v>71</v>
      </c>
      <c r="E31" s="73">
        <v>17.55</v>
      </c>
      <c r="F31" s="68"/>
      <c r="G31" s="76"/>
      <c r="H31" s="68">
        <f t="shared" si="2"/>
        <v>0</v>
      </c>
    </row>
    <row r="32" spans="2:8" x14ac:dyDescent="0.2">
      <c r="B32" s="60" t="s">
        <v>105</v>
      </c>
      <c r="C32" s="60" t="s">
        <v>106</v>
      </c>
      <c r="D32" s="73" t="s">
        <v>71</v>
      </c>
      <c r="E32" s="73">
        <v>46.35</v>
      </c>
      <c r="F32" s="68"/>
      <c r="G32" s="76"/>
      <c r="H32" s="68">
        <f t="shared" si="2"/>
        <v>0</v>
      </c>
    </row>
    <row r="33" spans="2:8" x14ac:dyDescent="0.2">
      <c r="B33" s="57" t="s">
        <v>107</v>
      </c>
      <c r="C33" s="57" t="s">
        <v>108</v>
      </c>
      <c r="D33" s="75"/>
      <c r="E33" s="75"/>
      <c r="F33" s="70"/>
      <c r="G33" s="135"/>
      <c r="H33" s="67">
        <f>SUM(H34:H42)</f>
        <v>0</v>
      </c>
    </row>
    <row r="34" spans="2:8" ht="38.25" x14ac:dyDescent="0.2">
      <c r="B34" s="60" t="s">
        <v>109</v>
      </c>
      <c r="C34" s="60" t="s">
        <v>110</v>
      </c>
      <c r="D34" s="73" t="s">
        <v>61</v>
      </c>
      <c r="E34" s="73">
        <v>204.26</v>
      </c>
      <c r="F34" s="68"/>
      <c r="G34" s="76"/>
      <c r="H34" s="68">
        <f t="shared" ref="H34:H42" si="3">ROUND(G34*E34,2)</f>
        <v>0</v>
      </c>
    </row>
    <row r="35" spans="2:8" ht="25.5" x14ac:dyDescent="0.2">
      <c r="B35" s="60" t="s">
        <v>111</v>
      </c>
      <c r="C35" s="60" t="s">
        <v>112</v>
      </c>
      <c r="D35" s="73" t="s">
        <v>88</v>
      </c>
      <c r="E35" s="73">
        <v>355.4</v>
      </c>
      <c r="F35" s="68"/>
      <c r="G35" s="76"/>
      <c r="H35" s="68">
        <f t="shared" si="3"/>
        <v>0</v>
      </c>
    </row>
    <row r="36" spans="2:8" ht="25.5" x14ac:dyDescent="0.2">
      <c r="B36" s="60" t="s">
        <v>113</v>
      </c>
      <c r="C36" s="60" t="s">
        <v>114</v>
      </c>
      <c r="D36" s="73" t="s">
        <v>88</v>
      </c>
      <c r="E36" s="73">
        <v>584.6</v>
      </c>
      <c r="F36" s="68"/>
      <c r="G36" s="76"/>
      <c r="H36" s="68">
        <f t="shared" si="3"/>
        <v>0</v>
      </c>
    </row>
    <row r="37" spans="2:8" ht="25.5" x14ac:dyDescent="0.2">
      <c r="B37" s="60" t="s">
        <v>115</v>
      </c>
      <c r="C37" s="60" t="s">
        <v>116</v>
      </c>
      <c r="D37" s="73" t="s">
        <v>88</v>
      </c>
      <c r="E37" s="73">
        <v>61.6</v>
      </c>
      <c r="F37" s="68"/>
      <c r="G37" s="76"/>
      <c r="H37" s="68">
        <f t="shared" si="3"/>
        <v>0</v>
      </c>
    </row>
    <row r="38" spans="2:8" ht="25.5" x14ac:dyDescent="0.2">
      <c r="B38" s="60" t="s">
        <v>117</v>
      </c>
      <c r="C38" s="60" t="s">
        <v>118</v>
      </c>
      <c r="D38" s="73" t="s">
        <v>88</v>
      </c>
      <c r="E38" s="73">
        <v>30.7</v>
      </c>
      <c r="F38" s="68"/>
      <c r="G38" s="76"/>
      <c r="H38" s="68">
        <f t="shared" si="3"/>
        <v>0</v>
      </c>
    </row>
    <row r="39" spans="2:8" ht="25.5" x14ac:dyDescent="0.2">
      <c r="B39" s="60" t="s">
        <v>119</v>
      </c>
      <c r="C39" s="60" t="s">
        <v>120</v>
      </c>
      <c r="D39" s="73" t="s">
        <v>88</v>
      </c>
      <c r="E39" s="73">
        <v>9.3000000000000007</v>
      </c>
      <c r="F39" s="68"/>
      <c r="G39" s="76"/>
      <c r="H39" s="68">
        <f t="shared" si="3"/>
        <v>0</v>
      </c>
    </row>
    <row r="40" spans="2:8" ht="25.5" x14ac:dyDescent="0.2">
      <c r="B40" s="60" t="s">
        <v>121</v>
      </c>
      <c r="C40" s="60" t="s">
        <v>102</v>
      </c>
      <c r="D40" s="73" t="s">
        <v>71</v>
      </c>
      <c r="E40" s="73">
        <v>11.25</v>
      </c>
      <c r="F40" s="68"/>
      <c r="G40" s="76"/>
      <c r="H40" s="68">
        <f t="shared" si="3"/>
        <v>0</v>
      </c>
    </row>
    <row r="41" spans="2:8" ht="25.5" x14ac:dyDescent="0.2">
      <c r="B41" s="60" t="s">
        <v>122</v>
      </c>
      <c r="C41" s="60" t="s">
        <v>104</v>
      </c>
      <c r="D41" s="73" t="s">
        <v>71</v>
      </c>
      <c r="E41" s="73">
        <v>11.25</v>
      </c>
      <c r="F41" s="68"/>
      <c r="G41" s="76"/>
      <c r="H41" s="68">
        <f t="shared" si="3"/>
        <v>0</v>
      </c>
    </row>
    <row r="42" spans="2:8" ht="38.25" x14ac:dyDescent="0.2">
      <c r="B42" s="60" t="s">
        <v>123</v>
      </c>
      <c r="C42" s="60" t="s">
        <v>124</v>
      </c>
      <c r="D42" s="73" t="s">
        <v>61</v>
      </c>
      <c r="E42" s="73">
        <v>63.19</v>
      </c>
      <c r="F42" s="68"/>
      <c r="G42" s="76"/>
      <c r="H42" s="68">
        <f t="shared" si="3"/>
        <v>0</v>
      </c>
    </row>
    <row r="43" spans="2:8" x14ac:dyDescent="0.2">
      <c r="B43" s="57" t="s">
        <v>125</v>
      </c>
      <c r="C43" s="57" t="s">
        <v>126</v>
      </c>
      <c r="D43" s="75"/>
      <c r="E43" s="75"/>
      <c r="F43" s="70"/>
      <c r="G43" s="135"/>
      <c r="H43" s="67">
        <f>H44+H53+H64+H73+H77</f>
        <v>0</v>
      </c>
    </row>
    <row r="44" spans="2:8" x14ac:dyDescent="0.2">
      <c r="B44" s="57" t="s">
        <v>127</v>
      </c>
      <c r="C44" s="57" t="s">
        <v>128</v>
      </c>
      <c r="D44" s="75"/>
      <c r="E44" s="75"/>
      <c r="F44" s="70"/>
      <c r="G44" s="135"/>
      <c r="H44" s="67">
        <f>SUM(H45:H52)</f>
        <v>0</v>
      </c>
    </row>
    <row r="45" spans="2:8" ht="51" x14ac:dyDescent="0.2">
      <c r="B45" s="60" t="s">
        <v>129</v>
      </c>
      <c r="C45" s="60" t="s">
        <v>85</v>
      </c>
      <c r="D45" s="73" t="s">
        <v>61</v>
      </c>
      <c r="E45" s="73">
        <v>313.83999999999997</v>
      </c>
      <c r="F45" s="68"/>
      <c r="G45" s="76"/>
      <c r="H45" s="68">
        <f t="shared" ref="H45:H52" si="4">ROUND(G45*E45,2)</f>
        <v>0</v>
      </c>
    </row>
    <row r="46" spans="2:8" ht="38.25" x14ac:dyDescent="0.2">
      <c r="B46" s="60" t="s">
        <v>130</v>
      </c>
      <c r="C46" s="60" t="s">
        <v>131</v>
      </c>
      <c r="D46" s="73" t="s">
        <v>88</v>
      </c>
      <c r="E46" s="73">
        <v>307.7</v>
      </c>
      <c r="F46" s="68"/>
      <c r="G46" s="76"/>
      <c r="H46" s="68">
        <f t="shared" si="4"/>
        <v>0</v>
      </c>
    </row>
    <row r="47" spans="2:8" ht="38.25" x14ac:dyDescent="0.2">
      <c r="B47" s="60" t="s">
        <v>132</v>
      </c>
      <c r="C47" s="60" t="s">
        <v>133</v>
      </c>
      <c r="D47" s="73" t="s">
        <v>88</v>
      </c>
      <c r="E47" s="73">
        <v>698.4</v>
      </c>
      <c r="F47" s="68"/>
      <c r="G47" s="76"/>
      <c r="H47" s="68">
        <f t="shared" si="4"/>
        <v>0</v>
      </c>
    </row>
    <row r="48" spans="2:8" ht="38.25" x14ac:dyDescent="0.2">
      <c r="B48" s="60" t="s">
        <v>134</v>
      </c>
      <c r="C48" s="60" t="s">
        <v>135</v>
      </c>
      <c r="D48" s="73" t="s">
        <v>88</v>
      </c>
      <c r="E48" s="73">
        <v>120.9</v>
      </c>
      <c r="F48" s="68"/>
      <c r="G48" s="76"/>
      <c r="H48" s="68">
        <f t="shared" si="4"/>
        <v>0</v>
      </c>
    </row>
    <row r="49" spans="2:8" ht="38.25" x14ac:dyDescent="0.2">
      <c r="B49" s="60" t="s">
        <v>136</v>
      </c>
      <c r="C49" s="60" t="s">
        <v>137</v>
      </c>
      <c r="D49" s="73" t="s">
        <v>88</v>
      </c>
      <c r="E49" s="73">
        <v>236.4</v>
      </c>
      <c r="F49" s="68"/>
      <c r="G49" s="76"/>
      <c r="H49" s="68">
        <f t="shared" si="4"/>
        <v>0</v>
      </c>
    </row>
    <row r="50" spans="2:8" ht="38.25" x14ac:dyDescent="0.2">
      <c r="B50" s="60" t="s">
        <v>138</v>
      </c>
      <c r="C50" s="60" t="s">
        <v>139</v>
      </c>
      <c r="D50" s="73" t="s">
        <v>88</v>
      </c>
      <c r="E50" s="73">
        <v>117.2</v>
      </c>
      <c r="F50" s="68"/>
      <c r="G50" s="76"/>
      <c r="H50" s="68">
        <f t="shared" si="4"/>
        <v>0</v>
      </c>
    </row>
    <row r="51" spans="2:8" ht="25.5" x14ac:dyDescent="0.2">
      <c r="B51" s="60" t="s">
        <v>140</v>
      </c>
      <c r="C51" s="60" t="s">
        <v>102</v>
      </c>
      <c r="D51" s="73" t="s">
        <v>71</v>
      </c>
      <c r="E51" s="73">
        <v>15.36</v>
      </c>
      <c r="F51" s="68"/>
      <c r="G51" s="76"/>
      <c r="H51" s="68">
        <f t="shared" si="4"/>
        <v>0</v>
      </c>
    </row>
    <row r="52" spans="2:8" ht="25.5" x14ac:dyDescent="0.2">
      <c r="B52" s="60" t="s">
        <v>141</v>
      </c>
      <c r="C52" s="60" t="s">
        <v>104</v>
      </c>
      <c r="D52" s="73" t="s">
        <v>71</v>
      </c>
      <c r="E52" s="73">
        <v>15.36</v>
      </c>
      <c r="F52" s="68"/>
      <c r="G52" s="76"/>
      <c r="H52" s="68">
        <f t="shared" si="4"/>
        <v>0</v>
      </c>
    </row>
    <row r="53" spans="2:8" x14ac:dyDescent="0.2">
      <c r="B53" s="57" t="s">
        <v>142</v>
      </c>
      <c r="C53" s="57" t="s">
        <v>143</v>
      </c>
      <c r="D53" s="75"/>
      <c r="E53" s="75"/>
      <c r="F53" s="70"/>
      <c r="G53" s="135"/>
      <c r="H53" s="67">
        <f>SUM(H54:H63)</f>
        <v>0</v>
      </c>
    </row>
    <row r="54" spans="2:8" ht="38.25" x14ac:dyDescent="0.2">
      <c r="B54" s="60" t="s">
        <v>144</v>
      </c>
      <c r="C54" s="60" t="s">
        <v>145</v>
      </c>
      <c r="D54" s="73" t="s">
        <v>61</v>
      </c>
      <c r="E54" s="73">
        <v>296.58</v>
      </c>
      <c r="F54" s="68"/>
      <c r="G54" s="76"/>
      <c r="H54" s="68">
        <f t="shared" ref="H54:H63" si="5">ROUND(G54*E54,2)</f>
        <v>0</v>
      </c>
    </row>
    <row r="55" spans="2:8" ht="38.25" x14ac:dyDescent="0.2">
      <c r="B55" s="60" t="s">
        <v>146</v>
      </c>
      <c r="C55" s="60" t="s">
        <v>131</v>
      </c>
      <c r="D55" s="73" t="s">
        <v>88</v>
      </c>
      <c r="E55" s="73">
        <v>302.3</v>
      </c>
      <c r="F55" s="68"/>
      <c r="G55" s="76"/>
      <c r="H55" s="68">
        <f t="shared" si="5"/>
        <v>0</v>
      </c>
    </row>
    <row r="56" spans="2:8" ht="38.25" x14ac:dyDescent="0.2">
      <c r="B56" s="60" t="s">
        <v>147</v>
      </c>
      <c r="C56" s="60" t="s">
        <v>90</v>
      </c>
      <c r="D56" s="73" t="s">
        <v>88</v>
      </c>
      <c r="E56" s="73">
        <v>0.8</v>
      </c>
      <c r="F56" s="68"/>
      <c r="G56" s="76"/>
      <c r="H56" s="68">
        <f t="shared" si="5"/>
        <v>0</v>
      </c>
    </row>
    <row r="57" spans="2:8" ht="38.25" x14ac:dyDescent="0.2">
      <c r="B57" s="60" t="s">
        <v>148</v>
      </c>
      <c r="C57" s="60" t="s">
        <v>149</v>
      </c>
      <c r="D57" s="73" t="s">
        <v>88</v>
      </c>
      <c r="E57" s="73">
        <v>609</v>
      </c>
      <c r="F57" s="68"/>
      <c r="G57" s="76"/>
      <c r="H57" s="68">
        <f t="shared" si="5"/>
        <v>0</v>
      </c>
    </row>
    <row r="58" spans="2:8" ht="38.25" x14ac:dyDescent="0.2">
      <c r="B58" s="60" t="s">
        <v>150</v>
      </c>
      <c r="C58" s="60" t="s">
        <v>133</v>
      </c>
      <c r="D58" s="73" t="s">
        <v>88</v>
      </c>
      <c r="E58" s="73">
        <v>126.9</v>
      </c>
      <c r="F58" s="68"/>
      <c r="G58" s="76"/>
      <c r="H58" s="68">
        <f t="shared" si="5"/>
        <v>0</v>
      </c>
    </row>
    <row r="59" spans="2:8" ht="38.25" x14ac:dyDescent="0.2">
      <c r="B59" s="60" t="s">
        <v>151</v>
      </c>
      <c r="C59" s="60" t="s">
        <v>135</v>
      </c>
      <c r="D59" s="73" t="s">
        <v>88</v>
      </c>
      <c r="E59" s="73">
        <v>21.3</v>
      </c>
      <c r="F59" s="68"/>
      <c r="G59" s="76"/>
      <c r="H59" s="68">
        <f t="shared" si="5"/>
        <v>0</v>
      </c>
    </row>
    <row r="60" spans="2:8" ht="38.25" x14ac:dyDescent="0.2">
      <c r="B60" s="60" t="s">
        <v>152</v>
      </c>
      <c r="C60" s="60" t="s">
        <v>137</v>
      </c>
      <c r="D60" s="73" t="s">
        <v>88</v>
      </c>
      <c r="E60" s="73">
        <v>116.5</v>
      </c>
      <c r="F60" s="68"/>
      <c r="G60" s="76"/>
      <c r="H60" s="68">
        <f t="shared" si="5"/>
        <v>0</v>
      </c>
    </row>
    <row r="61" spans="2:8" ht="38.25" x14ac:dyDescent="0.2">
      <c r="B61" s="60" t="s">
        <v>153</v>
      </c>
      <c r="C61" s="60" t="s">
        <v>139</v>
      </c>
      <c r="D61" s="73" t="s">
        <v>88</v>
      </c>
      <c r="E61" s="73">
        <v>50.3</v>
      </c>
      <c r="F61" s="68"/>
      <c r="G61" s="76"/>
      <c r="H61" s="68">
        <f t="shared" si="5"/>
        <v>0</v>
      </c>
    </row>
    <row r="62" spans="2:8" ht="25.5" x14ac:dyDescent="0.2">
      <c r="B62" s="60" t="s">
        <v>154</v>
      </c>
      <c r="C62" s="60" t="s">
        <v>102</v>
      </c>
      <c r="D62" s="73" t="s">
        <v>71</v>
      </c>
      <c r="E62" s="73">
        <v>17.75</v>
      </c>
      <c r="F62" s="68"/>
      <c r="G62" s="76"/>
      <c r="H62" s="68">
        <f t="shared" si="5"/>
        <v>0</v>
      </c>
    </row>
    <row r="63" spans="2:8" ht="25.5" x14ac:dyDescent="0.2">
      <c r="B63" s="60" t="s">
        <v>155</v>
      </c>
      <c r="C63" s="60" t="s">
        <v>104</v>
      </c>
      <c r="D63" s="73" t="s">
        <v>71</v>
      </c>
      <c r="E63" s="73">
        <v>17.75</v>
      </c>
      <c r="F63" s="68"/>
      <c r="G63" s="76"/>
      <c r="H63" s="68">
        <f t="shared" si="5"/>
        <v>0</v>
      </c>
    </row>
    <row r="64" spans="2:8" x14ac:dyDescent="0.2">
      <c r="B64" s="57" t="s">
        <v>156</v>
      </c>
      <c r="C64" s="57" t="s">
        <v>157</v>
      </c>
      <c r="D64" s="75"/>
      <c r="E64" s="75"/>
      <c r="F64" s="70"/>
      <c r="G64" s="135"/>
      <c r="H64" s="67">
        <f>SUM(H65:H72)</f>
        <v>0</v>
      </c>
    </row>
    <row r="65" spans="2:8" ht="38.25" x14ac:dyDescent="0.2">
      <c r="B65" s="60" t="s">
        <v>158</v>
      </c>
      <c r="C65" s="60" t="s">
        <v>159</v>
      </c>
      <c r="D65" s="73" t="s">
        <v>61</v>
      </c>
      <c r="E65" s="73">
        <v>352.13</v>
      </c>
      <c r="F65" s="68"/>
      <c r="G65" s="76"/>
      <c r="H65" s="68">
        <f t="shared" ref="H65:H72" si="6">ROUND(G65*E65,2)</f>
        <v>0</v>
      </c>
    </row>
    <row r="66" spans="2:8" ht="38.25" x14ac:dyDescent="0.2">
      <c r="B66" s="60" t="s">
        <v>160</v>
      </c>
      <c r="C66" s="60" t="s">
        <v>161</v>
      </c>
      <c r="D66" s="73" t="s">
        <v>61</v>
      </c>
      <c r="E66" s="73">
        <v>94.56</v>
      </c>
      <c r="F66" s="68"/>
      <c r="G66" s="76"/>
      <c r="H66" s="68">
        <f t="shared" si="6"/>
        <v>0</v>
      </c>
    </row>
    <row r="67" spans="2:8" ht="38.25" x14ac:dyDescent="0.2">
      <c r="B67" s="60" t="s">
        <v>162</v>
      </c>
      <c r="C67" s="60" t="s">
        <v>163</v>
      </c>
      <c r="D67" s="73" t="s">
        <v>88</v>
      </c>
      <c r="E67" s="73">
        <v>37.799999999999997</v>
      </c>
      <c r="F67" s="68"/>
      <c r="G67" s="76"/>
      <c r="H67" s="68">
        <f t="shared" si="6"/>
        <v>0</v>
      </c>
    </row>
    <row r="68" spans="2:8" ht="38.25" x14ac:dyDescent="0.2">
      <c r="B68" s="60" t="s">
        <v>164</v>
      </c>
      <c r="C68" s="60" t="s">
        <v>165</v>
      </c>
      <c r="D68" s="73" t="s">
        <v>88</v>
      </c>
      <c r="E68" s="73">
        <v>156.5</v>
      </c>
      <c r="F68" s="68"/>
      <c r="G68" s="76"/>
      <c r="H68" s="68">
        <f t="shared" si="6"/>
        <v>0</v>
      </c>
    </row>
    <row r="69" spans="2:8" ht="38.25" x14ac:dyDescent="0.2">
      <c r="B69" s="60" t="s">
        <v>166</v>
      </c>
      <c r="C69" s="60" t="s">
        <v>167</v>
      </c>
      <c r="D69" s="73" t="s">
        <v>88</v>
      </c>
      <c r="E69" s="73">
        <v>161.19999999999999</v>
      </c>
      <c r="F69" s="68"/>
      <c r="G69" s="76"/>
      <c r="H69" s="68">
        <f t="shared" si="6"/>
        <v>0</v>
      </c>
    </row>
    <row r="70" spans="2:8" ht="38.25" x14ac:dyDescent="0.2">
      <c r="B70" s="60" t="s">
        <v>168</v>
      </c>
      <c r="C70" s="60" t="s">
        <v>96</v>
      </c>
      <c r="D70" s="73" t="s">
        <v>88</v>
      </c>
      <c r="E70" s="73">
        <v>401.4</v>
      </c>
      <c r="F70" s="68"/>
      <c r="G70" s="76"/>
      <c r="H70" s="68">
        <f t="shared" si="6"/>
        <v>0</v>
      </c>
    </row>
    <row r="71" spans="2:8" ht="25.5" x14ac:dyDescent="0.2">
      <c r="B71" s="60" t="s">
        <v>169</v>
      </c>
      <c r="C71" s="60" t="s">
        <v>102</v>
      </c>
      <c r="D71" s="73" t="s">
        <v>71</v>
      </c>
      <c r="E71" s="73">
        <v>26.1</v>
      </c>
      <c r="F71" s="68"/>
      <c r="G71" s="76"/>
      <c r="H71" s="68">
        <f t="shared" si="6"/>
        <v>0</v>
      </c>
    </row>
    <row r="72" spans="2:8" ht="25.5" x14ac:dyDescent="0.2">
      <c r="B72" s="60" t="s">
        <v>170</v>
      </c>
      <c r="C72" s="60" t="s">
        <v>104</v>
      </c>
      <c r="D72" s="73" t="s">
        <v>71</v>
      </c>
      <c r="E72" s="73">
        <v>26.1</v>
      </c>
      <c r="F72" s="68"/>
      <c r="G72" s="76"/>
      <c r="H72" s="68">
        <f t="shared" si="6"/>
        <v>0</v>
      </c>
    </row>
    <row r="73" spans="2:8" x14ac:dyDescent="0.2">
      <c r="B73" s="57" t="s">
        <v>171</v>
      </c>
      <c r="C73" s="57" t="s">
        <v>172</v>
      </c>
      <c r="D73" s="75"/>
      <c r="E73" s="75"/>
      <c r="F73" s="70"/>
      <c r="G73" s="135"/>
      <c r="H73" s="67">
        <f>SUM(H74:H76)</f>
        <v>0</v>
      </c>
    </row>
    <row r="74" spans="2:8" ht="25.5" x14ac:dyDescent="0.2">
      <c r="B74" s="60" t="s">
        <v>173</v>
      </c>
      <c r="C74" s="60" t="s">
        <v>174</v>
      </c>
      <c r="D74" s="73" t="s">
        <v>175</v>
      </c>
      <c r="E74" s="73">
        <v>64.900000000000006</v>
      </c>
      <c r="F74" s="68"/>
      <c r="G74" s="76"/>
      <c r="H74" s="68">
        <f t="shared" ref="H74:H76" si="7">ROUND(G74*E74,2)</f>
        <v>0</v>
      </c>
    </row>
    <row r="75" spans="2:8" ht="25.5" x14ac:dyDescent="0.2">
      <c r="B75" s="60" t="s">
        <v>176</v>
      </c>
      <c r="C75" s="60" t="s">
        <v>177</v>
      </c>
      <c r="D75" s="73" t="s">
        <v>175</v>
      </c>
      <c r="E75" s="73">
        <v>40</v>
      </c>
      <c r="F75" s="68"/>
      <c r="G75" s="76"/>
      <c r="H75" s="68">
        <f t="shared" si="7"/>
        <v>0</v>
      </c>
    </row>
    <row r="76" spans="2:8" ht="25.5" x14ac:dyDescent="0.2">
      <c r="B76" s="60" t="s">
        <v>178</v>
      </c>
      <c r="C76" s="60" t="s">
        <v>179</v>
      </c>
      <c r="D76" s="73" t="s">
        <v>175</v>
      </c>
      <c r="E76" s="73">
        <v>64.900000000000006</v>
      </c>
      <c r="F76" s="68"/>
      <c r="G76" s="76"/>
      <c r="H76" s="68">
        <f t="shared" si="7"/>
        <v>0</v>
      </c>
    </row>
    <row r="77" spans="2:8" x14ac:dyDescent="0.2">
      <c r="B77" s="57" t="s">
        <v>180</v>
      </c>
      <c r="C77" s="57" t="s">
        <v>181</v>
      </c>
      <c r="D77" s="75"/>
      <c r="E77" s="75"/>
      <c r="F77" s="70"/>
      <c r="G77" s="135"/>
      <c r="H77" s="67">
        <f>H78</f>
        <v>0</v>
      </c>
    </row>
    <row r="78" spans="2:8" ht="25.5" x14ac:dyDescent="0.2">
      <c r="B78" s="60" t="s">
        <v>182</v>
      </c>
      <c r="C78" s="60" t="s">
        <v>183</v>
      </c>
      <c r="D78" s="73" t="s">
        <v>175</v>
      </c>
      <c r="E78" s="73">
        <v>189.9</v>
      </c>
      <c r="F78" s="68"/>
      <c r="G78" s="76"/>
      <c r="H78" s="68">
        <f t="shared" ref="H78:H81" si="8">ROUND(G78*E78,2)</f>
        <v>0</v>
      </c>
    </row>
    <row r="79" spans="2:8" x14ac:dyDescent="0.2">
      <c r="B79" s="57" t="s">
        <v>184</v>
      </c>
      <c r="C79" s="57" t="s">
        <v>185</v>
      </c>
      <c r="D79" s="75"/>
      <c r="E79" s="75"/>
      <c r="F79" s="70"/>
      <c r="G79" s="135"/>
      <c r="H79" s="67">
        <f>SUM(H80:H81)</f>
        <v>0</v>
      </c>
    </row>
    <row r="80" spans="2:8" ht="51" x14ac:dyDescent="0.2">
      <c r="B80" s="60" t="s">
        <v>186</v>
      </c>
      <c r="C80" s="60" t="s">
        <v>187</v>
      </c>
      <c r="D80" s="73" t="s">
        <v>61</v>
      </c>
      <c r="E80" s="73">
        <v>1093.02</v>
      </c>
      <c r="F80" s="68"/>
      <c r="G80" s="76"/>
      <c r="H80" s="68">
        <f t="shared" si="8"/>
        <v>0</v>
      </c>
    </row>
    <row r="81" spans="2:8" ht="25.5" x14ac:dyDescent="0.2">
      <c r="B81" s="60" t="s">
        <v>188</v>
      </c>
      <c r="C81" s="60" t="s">
        <v>189</v>
      </c>
      <c r="D81" s="73" t="s">
        <v>61</v>
      </c>
      <c r="E81" s="73">
        <v>3.96</v>
      </c>
      <c r="F81" s="68"/>
      <c r="G81" s="76"/>
      <c r="H81" s="68">
        <f t="shared" si="8"/>
        <v>0</v>
      </c>
    </row>
    <row r="82" spans="2:8" x14ac:dyDescent="0.2">
      <c r="B82" s="57" t="s">
        <v>190</v>
      </c>
      <c r="C82" s="57" t="s">
        <v>191</v>
      </c>
      <c r="D82" s="75"/>
      <c r="E82" s="75"/>
      <c r="F82" s="70"/>
      <c r="G82" s="135"/>
      <c r="H82" s="67">
        <f>H83+H88</f>
        <v>0</v>
      </c>
    </row>
    <row r="83" spans="2:8" x14ac:dyDescent="0.2">
      <c r="B83" s="57" t="s">
        <v>192</v>
      </c>
      <c r="C83" s="57" t="s">
        <v>193</v>
      </c>
      <c r="D83" s="75"/>
      <c r="E83" s="75"/>
      <c r="F83" s="70"/>
      <c r="G83" s="135"/>
      <c r="H83" s="67">
        <f>SUM(H84:H87)</f>
        <v>0</v>
      </c>
    </row>
    <row r="84" spans="2:8" ht="25.5" x14ac:dyDescent="0.2">
      <c r="B84" s="60" t="s">
        <v>194</v>
      </c>
      <c r="C84" s="60" t="s">
        <v>195</v>
      </c>
      <c r="D84" s="73" t="s">
        <v>61</v>
      </c>
      <c r="E84" s="73">
        <v>10.9</v>
      </c>
      <c r="F84" s="68"/>
      <c r="G84" s="76"/>
      <c r="H84" s="68">
        <f t="shared" ref="H84:H87" si="9">ROUND(G84*E84,2)</f>
        <v>0</v>
      </c>
    </row>
    <row r="85" spans="2:8" ht="51" x14ac:dyDescent="0.2">
      <c r="B85" s="60" t="s">
        <v>196</v>
      </c>
      <c r="C85" s="60" t="s">
        <v>197</v>
      </c>
      <c r="D85" s="73" t="s">
        <v>61</v>
      </c>
      <c r="E85" s="73">
        <v>428.98</v>
      </c>
      <c r="F85" s="68"/>
      <c r="G85" s="76"/>
      <c r="H85" s="68">
        <f t="shared" si="9"/>
        <v>0</v>
      </c>
    </row>
    <row r="86" spans="2:8" ht="38.25" x14ac:dyDescent="0.2">
      <c r="B86" s="60" t="s">
        <v>198</v>
      </c>
      <c r="C86" s="60" t="s">
        <v>199</v>
      </c>
      <c r="D86" s="73" t="s">
        <v>61</v>
      </c>
      <c r="E86" s="73">
        <v>428.98</v>
      </c>
      <c r="F86" s="68"/>
      <c r="G86" s="76"/>
      <c r="H86" s="68">
        <f t="shared" si="9"/>
        <v>0</v>
      </c>
    </row>
    <row r="87" spans="2:8" ht="51" x14ac:dyDescent="0.2">
      <c r="B87" s="60" t="s">
        <v>200</v>
      </c>
      <c r="C87" s="60" t="s">
        <v>201</v>
      </c>
      <c r="D87" s="73" t="s">
        <v>61</v>
      </c>
      <c r="E87" s="73">
        <v>428.98</v>
      </c>
      <c r="F87" s="68"/>
      <c r="G87" s="76"/>
      <c r="H87" s="68">
        <f t="shared" si="9"/>
        <v>0</v>
      </c>
    </row>
    <row r="88" spans="2:8" x14ac:dyDescent="0.2">
      <c r="B88" s="57" t="s">
        <v>202</v>
      </c>
      <c r="C88" s="57" t="s">
        <v>203</v>
      </c>
      <c r="D88" s="75"/>
      <c r="E88" s="75"/>
      <c r="F88" s="70"/>
      <c r="G88" s="135"/>
      <c r="H88" s="67">
        <f>SUM(H89:H90)</f>
        <v>0</v>
      </c>
    </row>
    <row r="89" spans="2:8" ht="25.5" x14ac:dyDescent="0.2">
      <c r="B89" s="60" t="s">
        <v>204</v>
      </c>
      <c r="C89" s="60" t="s">
        <v>205</v>
      </c>
      <c r="D89" s="73" t="s">
        <v>175</v>
      </c>
      <c r="E89" s="73">
        <v>160.88</v>
      </c>
      <c r="F89" s="68"/>
      <c r="G89" s="76"/>
      <c r="H89" s="68">
        <f t="shared" ref="H89" si="10">ROUND(G89*E89,2)</f>
        <v>0</v>
      </c>
    </row>
    <row r="90" spans="2:8" ht="38.25" x14ac:dyDescent="0.2">
      <c r="B90" s="60" t="s">
        <v>206</v>
      </c>
      <c r="C90" s="60" t="s">
        <v>207</v>
      </c>
      <c r="D90" s="73" t="s">
        <v>175</v>
      </c>
      <c r="E90" s="73">
        <v>80.17</v>
      </c>
      <c r="F90" s="68"/>
      <c r="G90" s="76"/>
      <c r="H90" s="68">
        <f t="shared" ref="H90:H92" si="11">ROUND(G90*E90,2)</f>
        <v>0</v>
      </c>
    </row>
    <row r="91" spans="2:8" x14ac:dyDescent="0.2">
      <c r="B91" s="57" t="s">
        <v>208</v>
      </c>
      <c r="C91" s="57" t="s">
        <v>209</v>
      </c>
      <c r="D91" s="75"/>
      <c r="E91" s="75"/>
      <c r="F91" s="70"/>
      <c r="G91" s="135"/>
      <c r="H91" s="67">
        <f>H92</f>
        <v>0</v>
      </c>
    </row>
    <row r="92" spans="2:8" ht="25.5" x14ac:dyDescent="0.2">
      <c r="B92" s="60" t="s">
        <v>210</v>
      </c>
      <c r="C92" s="60" t="s">
        <v>211</v>
      </c>
      <c r="D92" s="73" t="s">
        <v>61</v>
      </c>
      <c r="E92" s="73">
        <v>150.54</v>
      </c>
      <c r="F92" s="68"/>
      <c r="G92" s="76"/>
      <c r="H92" s="68">
        <f t="shared" si="11"/>
        <v>0</v>
      </c>
    </row>
    <row r="93" spans="2:8" x14ac:dyDescent="0.2">
      <c r="B93" s="57" t="s">
        <v>212</v>
      </c>
      <c r="C93" s="57" t="s">
        <v>213</v>
      </c>
      <c r="D93" s="75"/>
      <c r="E93" s="75"/>
      <c r="F93" s="70"/>
      <c r="G93" s="135"/>
      <c r="H93" s="67">
        <f>H94+H99</f>
        <v>0</v>
      </c>
    </row>
    <row r="94" spans="2:8" x14ac:dyDescent="0.2">
      <c r="B94" s="57" t="s">
        <v>214</v>
      </c>
      <c r="C94" s="57" t="s">
        <v>215</v>
      </c>
      <c r="D94" s="75"/>
      <c r="E94" s="75"/>
      <c r="F94" s="70"/>
      <c r="G94" s="135"/>
      <c r="H94" s="67">
        <f>SUM(H95:H98)</f>
        <v>0</v>
      </c>
    </row>
    <row r="95" spans="2:8" ht="25.5" x14ac:dyDescent="0.2">
      <c r="B95" s="60" t="s">
        <v>216</v>
      </c>
      <c r="C95" s="60" t="s">
        <v>217</v>
      </c>
      <c r="D95" s="73" t="s">
        <v>61</v>
      </c>
      <c r="E95" s="73">
        <v>55.44</v>
      </c>
      <c r="F95" s="68"/>
      <c r="G95" s="76"/>
      <c r="H95" s="68">
        <f t="shared" ref="H95:H98" si="12">ROUND(G95*E95,2)</f>
        <v>0</v>
      </c>
    </row>
    <row r="96" spans="2:8" ht="38.25" x14ac:dyDescent="0.2">
      <c r="B96" s="60" t="s">
        <v>218</v>
      </c>
      <c r="C96" s="60" t="s">
        <v>219</v>
      </c>
      <c r="D96" s="73" t="s">
        <v>61</v>
      </c>
      <c r="E96" s="73">
        <v>3.78</v>
      </c>
      <c r="F96" s="68"/>
      <c r="G96" s="76"/>
      <c r="H96" s="68">
        <f t="shared" si="12"/>
        <v>0</v>
      </c>
    </row>
    <row r="97" spans="2:8" ht="25.5" x14ac:dyDescent="0.2">
      <c r="B97" s="60" t="s">
        <v>220</v>
      </c>
      <c r="C97" s="60" t="s">
        <v>221</v>
      </c>
      <c r="D97" s="73" t="s">
        <v>61</v>
      </c>
      <c r="E97" s="73">
        <v>13.23</v>
      </c>
      <c r="F97" s="68"/>
      <c r="G97" s="76"/>
      <c r="H97" s="68">
        <f t="shared" si="12"/>
        <v>0</v>
      </c>
    </row>
    <row r="98" spans="2:8" ht="25.5" x14ac:dyDescent="0.2">
      <c r="B98" s="60" t="s">
        <v>222</v>
      </c>
      <c r="C98" s="60" t="s">
        <v>223</v>
      </c>
      <c r="D98" s="73" t="s">
        <v>61</v>
      </c>
      <c r="E98" s="73">
        <v>8.94</v>
      </c>
      <c r="F98" s="68"/>
      <c r="G98" s="76"/>
      <c r="H98" s="68">
        <f t="shared" si="12"/>
        <v>0</v>
      </c>
    </row>
    <row r="99" spans="2:8" x14ac:dyDescent="0.2">
      <c r="B99" s="57" t="s">
        <v>224</v>
      </c>
      <c r="C99" s="57" t="s">
        <v>225</v>
      </c>
      <c r="D99" s="75"/>
      <c r="E99" s="75"/>
      <c r="F99" s="70"/>
      <c r="G99" s="135"/>
      <c r="H99" s="67">
        <f>SUM(H100:H101)</f>
        <v>0</v>
      </c>
    </row>
    <row r="100" spans="2:8" ht="38.25" x14ac:dyDescent="0.2">
      <c r="B100" s="60" t="s">
        <v>226</v>
      </c>
      <c r="C100" s="60" t="s">
        <v>227</v>
      </c>
      <c r="D100" s="73" t="s">
        <v>61</v>
      </c>
      <c r="E100" s="73">
        <v>12.8</v>
      </c>
      <c r="F100" s="68"/>
      <c r="G100" s="76"/>
      <c r="H100" s="68">
        <f t="shared" ref="H100:H101" si="13">ROUND(G100*E100,2)</f>
        <v>0</v>
      </c>
    </row>
    <row r="101" spans="2:8" ht="25.5" x14ac:dyDescent="0.2">
      <c r="B101" s="60" t="s">
        <v>228</v>
      </c>
      <c r="C101" s="60" t="s">
        <v>229</v>
      </c>
      <c r="D101" s="73" t="s">
        <v>61</v>
      </c>
      <c r="E101" s="73">
        <v>35.200000000000003</v>
      </c>
      <c r="F101" s="68"/>
      <c r="G101" s="76"/>
      <c r="H101" s="68">
        <f t="shared" si="13"/>
        <v>0</v>
      </c>
    </row>
    <row r="102" spans="2:8" x14ac:dyDescent="0.2">
      <c r="B102" s="57" t="s">
        <v>230</v>
      </c>
      <c r="C102" s="57" t="s">
        <v>231</v>
      </c>
      <c r="D102" s="75"/>
      <c r="E102" s="75"/>
      <c r="F102" s="70"/>
      <c r="G102" s="135"/>
      <c r="H102" s="67">
        <f>H103+H107+H124</f>
        <v>0</v>
      </c>
    </row>
    <row r="103" spans="2:8" x14ac:dyDescent="0.2">
      <c r="B103" s="57" t="s">
        <v>232</v>
      </c>
      <c r="C103" s="57" t="s">
        <v>233</v>
      </c>
      <c r="D103" s="75"/>
      <c r="E103" s="75"/>
      <c r="F103" s="70"/>
      <c r="G103" s="135"/>
      <c r="H103" s="67">
        <f>SUM(H104:H106)</f>
        <v>0</v>
      </c>
    </row>
    <row r="104" spans="2:8" ht="25.5" x14ac:dyDescent="0.2">
      <c r="B104" s="60" t="s">
        <v>234</v>
      </c>
      <c r="C104" s="60" t="s">
        <v>235</v>
      </c>
      <c r="D104" s="73" t="s">
        <v>64</v>
      </c>
      <c r="E104" s="73">
        <v>3</v>
      </c>
      <c r="F104" s="68"/>
      <c r="G104" s="76"/>
      <c r="H104" s="68">
        <f t="shared" ref="H104:H106" si="14">ROUND(G104*E104,2)</f>
        <v>0</v>
      </c>
    </row>
    <row r="105" spans="2:8" ht="38.25" x14ac:dyDescent="0.2">
      <c r="B105" s="60" t="s">
        <v>236</v>
      </c>
      <c r="C105" s="60" t="s">
        <v>237</v>
      </c>
      <c r="D105" s="73" t="s">
        <v>64</v>
      </c>
      <c r="E105" s="73">
        <v>1</v>
      </c>
      <c r="F105" s="68"/>
      <c r="G105" s="76"/>
      <c r="H105" s="68">
        <f t="shared" si="14"/>
        <v>0</v>
      </c>
    </row>
    <row r="106" spans="2:8" ht="25.5" x14ac:dyDescent="0.2">
      <c r="B106" s="60" t="s">
        <v>238</v>
      </c>
      <c r="C106" s="60" t="s">
        <v>239</v>
      </c>
      <c r="D106" s="73" t="s">
        <v>175</v>
      </c>
      <c r="E106" s="73">
        <v>20</v>
      </c>
      <c r="F106" s="68"/>
      <c r="G106" s="76"/>
      <c r="H106" s="68">
        <f t="shared" si="14"/>
        <v>0</v>
      </c>
    </row>
    <row r="107" spans="2:8" x14ac:dyDescent="0.2">
      <c r="B107" s="57" t="s">
        <v>240</v>
      </c>
      <c r="C107" s="57" t="s">
        <v>241</v>
      </c>
      <c r="D107" s="75"/>
      <c r="E107" s="75"/>
      <c r="F107" s="70"/>
      <c r="G107" s="135"/>
      <c r="H107" s="67">
        <f>SUM(H108:H123)</f>
        <v>0</v>
      </c>
    </row>
    <row r="108" spans="2:8" ht="25.5" x14ac:dyDescent="0.2">
      <c r="B108" s="60" t="s">
        <v>242</v>
      </c>
      <c r="C108" s="60" t="s">
        <v>239</v>
      </c>
      <c r="D108" s="73" t="s">
        <v>175</v>
      </c>
      <c r="E108" s="73">
        <v>84.73</v>
      </c>
      <c r="F108" s="68"/>
      <c r="G108" s="76"/>
      <c r="H108" s="68">
        <f t="shared" ref="H108:H123" si="15">ROUND(G108*E108,2)</f>
        <v>0</v>
      </c>
    </row>
    <row r="109" spans="2:8" ht="25.5" x14ac:dyDescent="0.2">
      <c r="B109" s="60" t="s">
        <v>243</v>
      </c>
      <c r="C109" s="60" t="s">
        <v>244</v>
      </c>
      <c r="D109" s="73" t="s">
        <v>175</v>
      </c>
      <c r="E109" s="73">
        <v>92.01</v>
      </c>
      <c r="F109" s="68"/>
      <c r="G109" s="76"/>
      <c r="H109" s="68">
        <f t="shared" si="15"/>
        <v>0</v>
      </c>
    </row>
    <row r="110" spans="2:8" ht="38.25" x14ac:dyDescent="0.2">
      <c r="B110" s="60" t="s">
        <v>245</v>
      </c>
      <c r="C110" s="60" t="s">
        <v>246</v>
      </c>
      <c r="D110" s="73" t="s">
        <v>64</v>
      </c>
      <c r="E110" s="73">
        <v>3</v>
      </c>
      <c r="F110" s="68"/>
      <c r="G110" s="76"/>
      <c r="H110" s="68">
        <f t="shared" si="15"/>
        <v>0</v>
      </c>
    </row>
    <row r="111" spans="2:8" ht="38.25" x14ac:dyDescent="0.2">
      <c r="B111" s="60" t="s">
        <v>247</v>
      </c>
      <c r="C111" s="60" t="s">
        <v>248</v>
      </c>
      <c r="D111" s="73" t="s">
        <v>64</v>
      </c>
      <c r="E111" s="73">
        <v>3</v>
      </c>
      <c r="F111" s="68"/>
      <c r="G111" s="76"/>
      <c r="H111" s="68">
        <f t="shared" si="15"/>
        <v>0</v>
      </c>
    </row>
    <row r="112" spans="2:8" ht="51" x14ac:dyDescent="0.2">
      <c r="B112" s="60" t="s">
        <v>249</v>
      </c>
      <c r="C112" s="60" t="s">
        <v>250</v>
      </c>
      <c r="D112" s="73" t="s">
        <v>64</v>
      </c>
      <c r="E112" s="73">
        <v>1</v>
      </c>
      <c r="F112" s="68"/>
      <c r="G112" s="76"/>
      <c r="H112" s="68">
        <f t="shared" si="15"/>
        <v>0</v>
      </c>
    </row>
    <row r="113" spans="2:8" ht="38.25" x14ac:dyDescent="0.2">
      <c r="B113" s="60" t="s">
        <v>251</v>
      </c>
      <c r="C113" s="60" t="s">
        <v>252</v>
      </c>
      <c r="D113" s="73" t="s">
        <v>64</v>
      </c>
      <c r="E113" s="73">
        <v>45</v>
      </c>
      <c r="F113" s="68"/>
      <c r="G113" s="76"/>
      <c r="H113" s="68">
        <f t="shared" si="15"/>
        <v>0</v>
      </c>
    </row>
    <row r="114" spans="2:8" ht="51" x14ac:dyDescent="0.2">
      <c r="B114" s="60" t="s">
        <v>253</v>
      </c>
      <c r="C114" s="60" t="s">
        <v>254</v>
      </c>
      <c r="D114" s="73" t="s">
        <v>64</v>
      </c>
      <c r="E114" s="73">
        <v>2</v>
      </c>
      <c r="F114" s="68"/>
      <c r="G114" s="76"/>
      <c r="H114" s="68">
        <f t="shared" si="15"/>
        <v>0</v>
      </c>
    </row>
    <row r="115" spans="2:8" x14ac:dyDescent="0.2">
      <c r="B115" s="60" t="s">
        <v>255</v>
      </c>
      <c r="C115" s="60" t="s">
        <v>256</v>
      </c>
      <c r="D115" s="73" t="s">
        <v>257</v>
      </c>
      <c r="E115" s="73">
        <v>14</v>
      </c>
      <c r="F115" s="68"/>
      <c r="G115" s="76"/>
      <c r="H115" s="68">
        <f t="shared" si="15"/>
        <v>0</v>
      </c>
    </row>
    <row r="116" spans="2:8" x14ac:dyDescent="0.2">
      <c r="B116" s="60" t="s">
        <v>258</v>
      </c>
      <c r="C116" s="60" t="s">
        <v>259</v>
      </c>
      <c r="D116" s="73" t="s">
        <v>257</v>
      </c>
      <c r="E116" s="73">
        <v>1</v>
      </c>
      <c r="F116" s="68"/>
      <c r="G116" s="76"/>
      <c r="H116" s="68">
        <f t="shared" si="15"/>
        <v>0</v>
      </c>
    </row>
    <row r="117" spans="2:8" ht="38.25" x14ac:dyDescent="0.2">
      <c r="B117" s="60" t="s">
        <v>260</v>
      </c>
      <c r="C117" s="60" t="s">
        <v>261</v>
      </c>
      <c r="D117" s="73" t="s">
        <v>64</v>
      </c>
      <c r="E117" s="73">
        <v>27</v>
      </c>
      <c r="F117" s="68"/>
      <c r="G117" s="76"/>
      <c r="H117" s="68">
        <f t="shared" si="15"/>
        <v>0</v>
      </c>
    </row>
    <row r="118" spans="2:8" ht="25.5" x14ac:dyDescent="0.2">
      <c r="B118" s="60" t="s">
        <v>262</v>
      </c>
      <c r="C118" s="60" t="s">
        <v>263</v>
      </c>
      <c r="D118" s="73" t="s">
        <v>64</v>
      </c>
      <c r="E118" s="73">
        <v>23</v>
      </c>
      <c r="F118" s="68"/>
      <c r="G118" s="76"/>
      <c r="H118" s="68">
        <f t="shared" si="15"/>
        <v>0</v>
      </c>
    </row>
    <row r="119" spans="2:8" ht="25.5" x14ac:dyDescent="0.2">
      <c r="B119" s="60" t="s">
        <v>264</v>
      </c>
      <c r="C119" s="60" t="s">
        <v>265</v>
      </c>
      <c r="D119" s="73" t="s">
        <v>64</v>
      </c>
      <c r="E119" s="73">
        <v>16</v>
      </c>
      <c r="F119" s="68"/>
      <c r="G119" s="76"/>
      <c r="H119" s="68">
        <f t="shared" si="15"/>
        <v>0</v>
      </c>
    </row>
    <row r="120" spans="2:8" ht="25.5" x14ac:dyDescent="0.2">
      <c r="B120" s="60" t="s">
        <v>266</v>
      </c>
      <c r="C120" s="60" t="s">
        <v>267</v>
      </c>
      <c r="D120" s="73" t="s">
        <v>64</v>
      </c>
      <c r="E120" s="73">
        <v>22</v>
      </c>
      <c r="F120" s="68"/>
      <c r="G120" s="76"/>
      <c r="H120" s="68">
        <f t="shared" si="15"/>
        <v>0</v>
      </c>
    </row>
    <row r="121" spans="2:8" ht="38.25" x14ac:dyDescent="0.2">
      <c r="B121" s="60" t="s">
        <v>268</v>
      </c>
      <c r="C121" s="60" t="s">
        <v>269</v>
      </c>
      <c r="D121" s="73" t="s">
        <v>64</v>
      </c>
      <c r="E121" s="73">
        <v>22</v>
      </c>
      <c r="F121" s="68"/>
      <c r="G121" s="76"/>
      <c r="H121" s="68">
        <f t="shared" si="15"/>
        <v>0</v>
      </c>
    </row>
    <row r="122" spans="2:8" ht="38.25" x14ac:dyDescent="0.2">
      <c r="B122" s="60" t="s">
        <v>270</v>
      </c>
      <c r="C122" s="60" t="s">
        <v>237</v>
      </c>
      <c r="D122" s="73" t="s">
        <v>64</v>
      </c>
      <c r="E122" s="73">
        <v>10</v>
      </c>
      <c r="F122" s="68"/>
      <c r="G122" s="76"/>
      <c r="H122" s="68">
        <f t="shared" si="15"/>
        <v>0</v>
      </c>
    </row>
    <row r="123" spans="2:8" x14ac:dyDescent="0.2">
      <c r="B123" s="59" t="s">
        <v>271</v>
      </c>
      <c r="C123" s="59" t="s">
        <v>272</v>
      </c>
      <c r="D123" s="74" t="s">
        <v>64</v>
      </c>
      <c r="E123" s="74">
        <v>1</v>
      </c>
      <c r="F123" s="71"/>
      <c r="G123" s="136"/>
      <c r="H123" s="68">
        <f t="shared" si="15"/>
        <v>0</v>
      </c>
    </row>
    <row r="124" spans="2:8" x14ac:dyDescent="0.2">
      <c r="B124" s="57" t="s">
        <v>273</v>
      </c>
      <c r="C124" s="57" t="s">
        <v>274</v>
      </c>
      <c r="D124" s="75"/>
      <c r="E124" s="75"/>
      <c r="F124" s="70"/>
      <c r="G124" s="135"/>
      <c r="H124" s="67">
        <f>SUM(H125:H128)</f>
        <v>0</v>
      </c>
    </row>
    <row r="125" spans="2:8" ht="38.25" x14ac:dyDescent="0.2">
      <c r="B125" s="60" t="s">
        <v>275</v>
      </c>
      <c r="C125" s="60" t="s">
        <v>276</v>
      </c>
      <c r="D125" s="73" t="s">
        <v>64</v>
      </c>
      <c r="E125" s="73">
        <v>23</v>
      </c>
      <c r="F125" s="68"/>
      <c r="G125" s="76"/>
      <c r="H125" s="68">
        <f t="shared" ref="H125:H128" si="16">ROUND(G125*E125,2)</f>
        <v>0</v>
      </c>
    </row>
    <row r="126" spans="2:8" ht="51" x14ac:dyDescent="0.2">
      <c r="B126" s="60" t="s">
        <v>277</v>
      </c>
      <c r="C126" s="60" t="s">
        <v>278</v>
      </c>
      <c r="D126" s="73" t="s">
        <v>64</v>
      </c>
      <c r="E126" s="73">
        <v>1</v>
      </c>
      <c r="F126" s="68"/>
      <c r="G126" s="76"/>
      <c r="H126" s="68">
        <f t="shared" si="16"/>
        <v>0</v>
      </c>
    </row>
    <row r="127" spans="2:8" ht="38.25" x14ac:dyDescent="0.2">
      <c r="B127" s="60" t="s">
        <v>279</v>
      </c>
      <c r="C127" s="60" t="s">
        <v>280</v>
      </c>
      <c r="D127" s="73" t="s">
        <v>64</v>
      </c>
      <c r="E127" s="73">
        <v>3</v>
      </c>
      <c r="F127" s="68"/>
      <c r="G127" s="76"/>
      <c r="H127" s="68">
        <f t="shared" si="16"/>
        <v>0</v>
      </c>
    </row>
    <row r="128" spans="2:8" ht="25.5" x14ac:dyDescent="0.2">
      <c r="B128" s="59" t="s">
        <v>281</v>
      </c>
      <c r="C128" s="59" t="s">
        <v>282</v>
      </c>
      <c r="D128" s="74" t="s">
        <v>64</v>
      </c>
      <c r="E128" s="74">
        <v>7</v>
      </c>
      <c r="F128" s="71"/>
      <c r="G128" s="136"/>
      <c r="H128" s="68">
        <f t="shared" si="16"/>
        <v>0</v>
      </c>
    </row>
    <row r="129" spans="2:8" x14ac:dyDescent="0.2">
      <c r="B129" s="57" t="s">
        <v>283</v>
      </c>
      <c r="C129" s="57" t="s">
        <v>284</v>
      </c>
      <c r="D129" s="75"/>
      <c r="E129" s="75"/>
      <c r="F129" s="70"/>
      <c r="G129" s="135"/>
      <c r="H129" s="67">
        <f>H130+H149+H157</f>
        <v>0</v>
      </c>
    </row>
    <row r="130" spans="2:8" x14ac:dyDescent="0.2">
      <c r="B130" s="57" t="s">
        <v>285</v>
      </c>
      <c r="C130" s="57" t="s">
        <v>241</v>
      </c>
      <c r="D130" s="75"/>
      <c r="E130" s="75"/>
      <c r="F130" s="70"/>
      <c r="G130" s="135"/>
      <c r="H130" s="67">
        <f>SUM(H131:H148)</f>
        <v>0</v>
      </c>
    </row>
    <row r="131" spans="2:8" ht="38.25" x14ac:dyDescent="0.2">
      <c r="B131" s="60" t="s">
        <v>286</v>
      </c>
      <c r="C131" s="60" t="s">
        <v>287</v>
      </c>
      <c r="D131" s="73" t="s">
        <v>64</v>
      </c>
      <c r="E131" s="73">
        <v>29</v>
      </c>
      <c r="F131" s="68"/>
      <c r="G131" s="76"/>
      <c r="H131" s="68">
        <f t="shared" ref="H131:H148" si="17">ROUND(G131*E131,2)</f>
        <v>0</v>
      </c>
    </row>
    <row r="132" spans="2:8" x14ac:dyDescent="0.2">
      <c r="B132" s="60" t="s">
        <v>288</v>
      </c>
      <c r="C132" s="60" t="s">
        <v>289</v>
      </c>
      <c r="D132" s="73" t="s">
        <v>257</v>
      </c>
      <c r="E132" s="73">
        <v>30</v>
      </c>
      <c r="F132" s="68"/>
      <c r="G132" s="76"/>
      <c r="H132" s="68">
        <f t="shared" si="17"/>
        <v>0</v>
      </c>
    </row>
    <row r="133" spans="2:8" ht="38.25" x14ac:dyDescent="0.2">
      <c r="B133" s="60" t="s">
        <v>290</v>
      </c>
      <c r="C133" s="60" t="s">
        <v>291</v>
      </c>
      <c r="D133" s="73" t="s">
        <v>64</v>
      </c>
      <c r="E133" s="73">
        <v>23</v>
      </c>
      <c r="F133" s="68"/>
      <c r="G133" s="76"/>
      <c r="H133" s="68">
        <f t="shared" si="17"/>
        <v>0</v>
      </c>
    </row>
    <row r="134" spans="2:8" ht="38.25" x14ac:dyDescent="0.2">
      <c r="B134" s="60" t="s">
        <v>292</v>
      </c>
      <c r="C134" s="60" t="s">
        <v>293</v>
      </c>
      <c r="D134" s="73" t="s">
        <v>64</v>
      </c>
      <c r="E134" s="73">
        <v>7</v>
      </c>
      <c r="F134" s="68"/>
      <c r="G134" s="76"/>
      <c r="H134" s="68">
        <f t="shared" si="17"/>
        <v>0</v>
      </c>
    </row>
    <row r="135" spans="2:8" ht="38.25" x14ac:dyDescent="0.2">
      <c r="B135" s="60" t="s">
        <v>294</v>
      </c>
      <c r="C135" s="60" t="s">
        <v>295</v>
      </c>
      <c r="D135" s="73" t="s">
        <v>64</v>
      </c>
      <c r="E135" s="73">
        <v>4</v>
      </c>
      <c r="F135" s="68"/>
      <c r="G135" s="76"/>
      <c r="H135" s="68">
        <f t="shared" si="17"/>
        <v>0</v>
      </c>
    </row>
    <row r="136" spans="2:8" ht="38.25" x14ac:dyDescent="0.2">
      <c r="B136" s="60" t="s">
        <v>296</v>
      </c>
      <c r="C136" s="60" t="s">
        <v>297</v>
      </c>
      <c r="D136" s="73" t="s">
        <v>64</v>
      </c>
      <c r="E136" s="73">
        <v>6</v>
      </c>
      <c r="F136" s="68"/>
      <c r="G136" s="76"/>
      <c r="H136" s="68">
        <f t="shared" si="17"/>
        <v>0</v>
      </c>
    </row>
    <row r="137" spans="2:8" ht="38.25" x14ac:dyDescent="0.2">
      <c r="B137" s="60" t="s">
        <v>298</v>
      </c>
      <c r="C137" s="60" t="s">
        <v>299</v>
      </c>
      <c r="D137" s="73" t="s">
        <v>64</v>
      </c>
      <c r="E137" s="73">
        <v>9</v>
      </c>
      <c r="F137" s="68"/>
      <c r="G137" s="76"/>
      <c r="H137" s="68">
        <f t="shared" si="17"/>
        <v>0</v>
      </c>
    </row>
    <row r="138" spans="2:8" ht="38.25" x14ac:dyDescent="0.2">
      <c r="B138" s="60" t="s">
        <v>300</v>
      </c>
      <c r="C138" s="60" t="s">
        <v>301</v>
      </c>
      <c r="D138" s="73" t="s">
        <v>64</v>
      </c>
      <c r="E138" s="73">
        <v>1</v>
      </c>
      <c r="F138" s="68"/>
      <c r="G138" s="76"/>
      <c r="H138" s="68">
        <f t="shared" si="17"/>
        <v>0</v>
      </c>
    </row>
    <row r="139" spans="2:8" ht="25.5" x14ac:dyDescent="0.2">
      <c r="B139" s="60" t="s">
        <v>302</v>
      </c>
      <c r="C139" s="60" t="s">
        <v>303</v>
      </c>
      <c r="D139" s="73" t="s">
        <v>257</v>
      </c>
      <c r="E139" s="73">
        <v>1</v>
      </c>
      <c r="F139" s="68"/>
      <c r="G139" s="76"/>
      <c r="H139" s="68">
        <f t="shared" si="17"/>
        <v>0</v>
      </c>
    </row>
    <row r="140" spans="2:8" ht="25.5" x14ac:dyDescent="0.2">
      <c r="B140" s="60" t="s">
        <v>304</v>
      </c>
      <c r="C140" s="60" t="s">
        <v>305</v>
      </c>
      <c r="D140" s="73" t="s">
        <v>257</v>
      </c>
      <c r="E140" s="73">
        <v>9</v>
      </c>
      <c r="F140" s="68"/>
      <c r="G140" s="76"/>
      <c r="H140" s="68">
        <f t="shared" si="17"/>
        <v>0</v>
      </c>
    </row>
    <row r="141" spans="2:8" ht="25.5" x14ac:dyDescent="0.2">
      <c r="B141" s="60" t="s">
        <v>306</v>
      </c>
      <c r="C141" s="60" t="s">
        <v>307</v>
      </c>
      <c r="D141" s="73" t="s">
        <v>257</v>
      </c>
      <c r="E141" s="73">
        <v>2</v>
      </c>
      <c r="F141" s="68"/>
      <c r="G141" s="76"/>
      <c r="H141" s="68">
        <f t="shared" si="17"/>
        <v>0</v>
      </c>
    </row>
    <row r="142" spans="2:8" ht="25.5" x14ac:dyDescent="0.2">
      <c r="B142" s="60" t="s">
        <v>308</v>
      </c>
      <c r="C142" s="60" t="s">
        <v>309</v>
      </c>
      <c r="D142" s="73" t="s">
        <v>257</v>
      </c>
      <c r="E142" s="73">
        <v>4</v>
      </c>
      <c r="F142" s="68"/>
      <c r="G142" s="76"/>
      <c r="H142" s="68">
        <f t="shared" si="17"/>
        <v>0</v>
      </c>
    </row>
    <row r="143" spans="2:8" ht="38.25" x14ac:dyDescent="0.2">
      <c r="B143" s="60" t="s">
        <v>310</v>
      </c>
      <c r="C143" s="60" t="s">
        <v>311</v>
      </c>
      <c r="D143" s="73" t="s">
        <v>175</v>
      </c>
      <c r="E143" s="73">
        <v>55.48</v>
      </c>
      <c r="F143" s="68"/>
      <c r="G143" s="76"/>
      <c r="H143" s="68">
        <f t="shared" si="17"/>
        <v>0</v>
      </c>
    </row>
    <row r="144" spans="2:8" ht="38.25" x14ac:dyDescent="0.2">
      <c r="B144" s="60" t="s">
        <v>312</v>
      </c>
      <c r="C144" s="60" t="s">
        <v>313</v>
      </c>
      <c r="D144" s="73" t="s">
        <v>175</v>
      </c>
      <c r="E144" s="73">
        <v>21.78</v>
      </c>
      <c r="F144" s="68"/>
      <c r="G144" s="76"/>
      <c r="H144" s="68">
        <f t="shared" si="17"/>
        <v>0</v>
      </c>
    </row>
    <row r="145" spans="2:8" ht="38.25" x14ac:dyDescent="0.2">
      <c r="B145" s="60" t="s">
        <v>314</v>
      </c>
      <c r="C145" s="60" t="s">
        <v>315</v>
      </c>
      <c r="D145" s="73" t="s">
        <v>175</v>
      </c>
      <c r="E145" s="73">
        <v>15.89</v>
      </c>
      <c r="F145" s="68"/>
      <c r="G145" s="76"/>
      <c r="H145" s="68">
        <f t="shared" si="17"/>
        <v>0</v>
      </c>
    </row>
    <row r="146" spans="2:8" ht="38.25" x14ac:dyDescent="0.2">
      <c r="B146" s="60" t="s">
        <v>316</v>
      </c>
      <c r="C146" s="60" t="s">
        <v>317</v>
      </c>
      <c r="D146" s="73" t="s">
        <v>175</v>
      </c>
      <c r="E146" s="73">
        <v>102.18</v>
      </c>
      <c r="F146" s="68"/>
      <c r="G146" s="76"/>
      <c r="H146" s="68">
        <f t="shared" si="17"/>
        <v>0</v>
      </c>
    </row>
    <row r="147" spans="2:8" ht="38.25" x14ac:dyDescent="0.2">
      <c r="B147" s="60" t="s">
        <v>318</v>
      </c>
      <c r="C147" s="60" t="s">
        <v>319</v>
      </c>
      <c r="D147" s="73" t="s">
        <v>64</v>
      </c>
      <c r="E147" s="73">
        <v>2</v>
      </c>
      <c r="F147" s="68"/>
      <c r="G147" s="76"/>
      <c r="H147" s="68">
        <f t="shared" si="17"/>
        <v>0</v>
      </c>
    </row>
    <row r="148" spans="2:8" x14ac:dyDescent="0.2">
      <c r="B148" s="60" t="s">
        <v>320</v>
      </c>
      <c r="C148" s="60" t="s">
        <v>289</v>
      </c>
      <c r="D148" s="73" t="s">
        <v>257</v>
      </c>
      <c r="E148" s="73">
        <v>1</v>
      </c>
      <c r="F148" s="68"/>
      <c r="G148" s="76"/>
      <c r="H148" s="68">
        <f t="shared" si="17"/>
        <v>0</v>
      </c>
    </row>
    <row r="149" spans="2:8" x14ac:dyDescent="0.2">
      <c r="B149" s="57" t="s">
        <v>321</v>
      </c>
      <c r="C149" s="57" t="s">
        <v>322</v>
      </c>
      <c r="D149" s="75"/>
      <c r="E149" s="75"/>
      <c r="F149" s="70"/>
      <c r="G149" s="135"/>
      <c r="H149" s="67">
        <f>SUM(H150:H156)</f>
        <v>0</v>
      </c>
    </row>
    <row r="150" spans="2:8" ht="38.25" x14ac:dyDescent="0.2">
      <c r="B150" s="60" t="s">
        <v>323</v>
      </c>
      <c r="C150" s="60" t="s">
        <v>324</v>
      </c>
      <c r="D150" s="73" t="s">
        <v>64</v>
      </c>
      <c r="E150" s="73">
        <v>14</v>
      </c>
      <c r="F150" s="68"/>
      <c r="G150" s="76"/>
      <c r="H150" s="68">
        <f t="shared" ref="H150:H156" si="18">ROUND(G150*E150,2)</f>
        <v>0</v>
      </c>
    </row>
    <row r="151" spans="2:8" ht="51" x14ac:dyDescent="0.2">
      <c r="B151" s="60" t="s">
        <v>325</v>
      </c>
      <c r="C151" s="60" t="s">
        <v>326</v>
      </c>
      <c r="D151" s="73" t="s">
        <v>64</v>
      </c>
      <c r="E151" s="73">
        <v>14</v>
      </c>
      <c r="F151" s="68"/>
      <c r="G151" s="76"/>
      <c r="H151" s="68">
        <f t="shared" si="18"/>
        <v>0</v>
      </c>
    </row>
    <row r="152" spans="2:8" ht="38.25" x14ac:dyDescent="0.2">
      <c r="B152" s="60" t="s">
        <v>327</v>
      </c>
      <c r="C152" s="60" t="s">
        <v>328</v>
      </c>
      <c r="D152" s="73" t="s">
        <v>64</v>
      </c>
      <c r="E152" s="73">
        <v>3</v>
      </c>
      <c r="F152" s="68"/>
      <c r="G152" s="76"/>
      <c r="H152" s="68">
        <f t="shared" si="18"/>
        <v>0</v>
      </c>
    </row>
    <row r="153" spans="2:8" ht="25.5" x14ac:dyDescent="0.2">
      <c r="B153" s="60" t="s">
        <v>329</v>
      </c>
      <c r="C153" s="60" t="s">
        <v>330</v>
      </c>
      <c r="D153" s="73" t="s">
        <v>64</v>
      </c>
      <c r="E153" s="73">
        <v>1</v>
      </c>
      <c r="F153" s="68"/>
      <c r="G153" s="76"/>
      <c r="H153" s="68">
        <f t="shared" si="18"/>
        <v>0</v>
      </c>
    </row>
    <row r="154" spans="2:8" ht="38.25" x14ac:dyDescent="0.2">
      <c r="B154" s="60" t="s">
        <v>331</v>
      </c>
      <c r="C154" s="60" t="s">
        <v>332</v>
      </c>
      <c r="D154" s="73" t="s">
        <v>64</v>
      </c>
      <c r="E154" s="73">
        <v>5</v>
      </c>
      <c r="F154" s="68"/>
      <c r="G154" s="76"/>
      <c r="H154" s="68">
        <f t="shared" si="18"/>
        <v>0</v>
      </c>
    </row>
    <row r="155" spans="2:8" ht="38.25" x14ac:dyDescent="0.2">
      <c r="B155" s="60" t="s">
        <v>333</v>
      </c>
      <c r="C155" s="60" t="s">
        <v>334</v>
      </c>
      <c r="D155" s="73" t="s">
        <v>175</v>
      </c>
      <c r="E155" s="73">
        <v>26.45</v>
      </c>
      <c r="F155" s="68"/>
      <c r="G155" s="76"/>
      <c r="H155" s="68">
        <f t="shared" si="18"/>
        <v>0</v>
      </c>
    </row>
    <row r="156" spans="2:8" ht="25.5" x14ac:dyDescent="0.2">
      <c r="B156" s="60" t="s">
        <v>335</v>
      </c>
      <c r="C156" s="60" t="s">
        <v>336</v>
      </c>
      <c r="D156" s="73" t="s">
        <v>257</v>
      </c>
      <c r="E156" s="73">
        <v>5</v>
      </c>
      <c r="F156" s="68"/>
      <c r="G156" s="76"/>
      <c r="H156" s="68">
        <f t="shared" si="18"/>
        <v>0</v>
      </c>
    </row>
    <row r="157" spans="2:8" x14ac:dyDescent="0.2">
      <c r="B157" s="57" t="s">
        <v>337</v>
      </c>
      <c r="C157" s="57" t="s">
        <v>338</v>
      </c>
      <c r="D157" s="75"/>
      <c r="E157" s="75"/>
      <c r="F157" s="70"/>
      <c r="G157" s="135"/>
      <c r="H157" s="67">
        <f>SUM(H158:H164)</f>
        <v>0</v>
      </c>
    </row>
    <row r="158" spans="2:8" ht="51" x14ac:dyDescent="0.2">
      <c r="B158" s="60" t="s">
        <v>339</v>
      </c>
      <c r="C158" s="60" t="s">
        <v>340</v>
      </c>
      <c r="D158" s="73" t="s">
        <v>64</v>
      </c>
      <c r="E158" s="73">
        <v>17</v>
      </c>
      <c r="F158" s="68"/>
      <c r="G158" s="76"/>
      <c r="H158" s="68">
        <f t="shared" ref="H158:H164" si="19">ROUND(G158*E158,2)</f>
        <v>0</v>
      </c>
    </row>
    <row r="159" spans="2:8" ht="38.25" x14ac:dyDescent="0.2">
      <c r="B159" s="60" t="s">
        <v>341</v>
      </c>
      <c r="C159" s="60" t="s">
        <v>342</v>
      </c>
      <c r="D159" s="73" t="s">
        <v>257</v>
      </c>
      <c r="E159" s="73">
        <v>2</v>
      </c>
      <c r="F159" s="68"/>
      <c r="G159" s="76"/>
      <c r="H159" s="68">
        <f t="shared" si="19"/>
        <v>0</v>
      </c>
    </row>
    <row r="160" spans="2:8" ht="63.75" x14ac:dyDescent="0.2">
      <c r="B160" s="60" t="s">
        <v>343</v>
      </c>
      <c r="C160" s="60" t="s">
        <v>344</v>
      </c>
      <c r="D160" s="73" t="s">
        <v>64</v>
      </c>
      <c r="E160" s="73">
        <v>1</v>
      </c>
      <c r="F160" s="68"/>
      <c r="G160" s="76"/>
      <c r="H160" s="68">
        <f t="shared" si="19"/>
        <v>0</v>
      </c>
    </row>
    <row r="161" spans="2:8" x14ac:dyDescent="0.2">
      <c r="B161" s="60" t="s">
        <v>345</v>
      </c>
      <c r="C161" s="60" t="s">
        <v>346</v>
      </c>
      <c r="D161" s="73" t="s">
        <v>61</v>
      </c>
      <c r="E161" s="73">
        <v>8.6999999999999993</v>
      </c>
      <c r="F161" s="68"/>
      <c r="G161" s="76"/>
      <c r="H161" s="68">
        <f t="shared" si="19"/>
        <v>0</v>
      </c>
    </row>
    <row r="162" spans="2:8" ht="25.5" x14ac:dyDescent="0.2">
      <c r="B162" s="60" t="s">
        <v>347</v>
      </c>
      <c r="C162" s="60" t="s">
        <v>348</v>
      </c>
      <c r="D162" s="73" t="s">
        <v>64</v>
      </c>
      <c r="E162" s="73">
        <v>8</v>
      </c>
      <c r="F162" s="68"/>
      <c r="G162" s="76"/>
      <c r="H162" s="68">
        <f t="shared" si="19"/>
        <v>0</v>
      </c>
    </row>
    <row r="163" spans="2:8" ht="38.25" x14ac:dyDescent="0.2">
      <c r="B163" s="60" t="s">
        <v>349</v>
      </c>
      <c r="C163" s="60" t="s">
        <v>350</v>
      </c>
      <c r="D163" s="73" t="s">
        <v>64</v>
      </c>
      <c r="E163" s="73">
        <v>8</v>
      </c>
      <c r="F163" s="68"/>
      <c r="G163" s="76"/>
      <c r="H163" s="68">
        <f t="shared" si="19"/>
        <v>0</v>
      </c>
    </row>
    <row r="164" spans="2:8" ht="38.25" x14ac:dyDescent="0.2">
      <c r="B164" s="60" t="s">
        <v>351</v>
      </c>
      <c r="C164" s="60" t="s">
        <v>352</v>
      </c>
      <c r="D164" s="73" t="s">
        <v>64</v>
      </c>
      <c r="E164" s="73">
        <v>7</v>
      </c>
      <c r="F164" s="68"/>
      <c r="G164" s="76"/>
      <c r="H164" s="68">
        <f t="shared" si="19"/>
        <v>0</v>
      </c>
    </row>
    <row r="165" spans="2:8" x14ac:dyDescent="0.2">
      <c r="B165" s="57" t="s">
        <v>353</v>
      </c>
      <c r="C165" s="57" t="s">
        <v>354</v>
      </c>
      <c r="D165" s="75"/>
      <c r="E165" s="75"/>
      <c r="F165" s="70"/>
      <c r="G165" s="135"/>
      <c r="H165" s="67">
        <f>SUM(H166:H169)</f>
        <v>0</v>
      </c>
    </row>
    <row r="166" spans="2:8" ht="51" x14ac:dyDescent="0.2">
      <c r="B166" s="60" t="s">
        <v>355</v>
      </c>
      <c r="C166" s="60" t="s">
        <v>326</v>
      </c>
      <c r="D166" s="73" t="s">
        <v>64</v>
      </c>
      <c r="E166" s="73">
        <v>9</v>
      </c>
      <c r="F166" s="68"/>
      <c r="G166" s="76"/>
      <c r="H166" s="68">
        <f t="shared" ref="H166:H169" si="20">ROUND(G166*E166,2)</f>
        <v>0</v>
      </c>
    </row>
    <row r="167" spans="2:8" ht="25.5" x14ac:dyDescent="0.2">
      <c r="B167" s="60" t="s">
        <v>356</v>
      </c>
      <c r="C167" s="60" t="s">
        <v>357</v>
      </c>
      <c r="D167" s="73" t="s">
        <v>175</v>
      </c>
      <c r="E167" s="73">
        <v>111.78</v>
      </c>
      <c r="F167" s="68"/>
      <c r="G167" s="76"/>
      <c r="H167" s="68">
        <f t="shared" si="20"/>
        <v>0</v>
      </c>
    </row>
    <row r="168" spans="2:8" ht="38.25" x14ac:dyDescent="0.2">
      <c r="B168" s="60" t="s">
        <v>358</v>
      </c>
      <c r="C168" s="60" t="s">
        <v>359</v>
      </c>
      <c r="D168" s="73" t="s">
        <v>64</v>
      </c>
      <c r="E168" s="73">
        <v>18</v>
      </c>
      <c r="F168" s="68"/>
      <c r="G168" s="76"/>
      <c r="H168" s="68">
        <f t="shared" si="20"/>
        <v>0</v>
      </c>
    </row>
    <row r="169" spans="2:8" ht="38.25" x14ac:dyDescent="0.2">
      <c r="B169" s="60" t="s">
        <v>360</v>
      </c>
      <c r="C169" s="60" t="s">
        <v>361</v>
      </c>
      <c r="D169" s="73" t="s">
        <v>64</v>
      </c>
      <c r="E169" s="73">
        <v>2</v>
      </c>
      <c r="F169" s="68"/>
      <c r="G169" s="76"/>
      <c r="H169" s="68">
        <f t="shared" si="20"/>
        <v>0</v>
      </c>
    </row>
    <row r="170" spans="2:8" x14ac:dyDescent="0.2">
      <c r="B170" s="57" t="s">
        <v>362</v>
      </c>
      <c r="C170" s="57" t="s">
        <v>363</v>
      </c>
      <c r="D170" s="75"/>
      <c r="E170" s="75"/>
      <c r="F170" s="70"/>
      <c r="G170" s="135"/>
      <c r="H170" s="67">
        <f>H171+H180</f>
        <v>0</v>
      </c>
    </row>
    <row r="171" spans="2:8" x14ac:dyDescent="0.2">
      <c r="B171" s="57" t="s">
        <v>364</v>
      </c>
      <c r="C171" s="57" t="s">
        <v>365</v>
      </c>
      <c r="D171" s="75"/>
      <c r="E171" s="75"/>
      <c r="F171" s="70"/>
      <c r="G171" s="135"/>
      <c r="H171" s="67">
        <f>SUM(H172:H179)</f>
        <v>0</v>
      </c>
    </row>
    <row r="172" spans="2:8" ht="25.5" x14ac:dyDescent="0.2">
      <c r="B172" s="60" t="s">
        <v>366</v>
      </c>
      <c r="C172" s="60" t="s">
        <v>367</v>
      </c>
      <c r="D172" s="73" t="s">
        <v>71</v>
      </c>
      <c r="E172" s="73">
        <v>9.92</v>
      </c>
      <c r="F172" s="68"/>
      <c r="G172" s="76"/>
      <c r="H172" s="68">
        <f t="shared" ref="H172:H179" si="21">ROUND(G172*E172,2)</f>
        <v>0</v>
      </c>
    </row>
    <row r="173" spans="2:8" ht="25.5" x14ac:dyDescent="0.2">
      <c r="B173" s="60" t="s">
        <v>368</v>
      </c>
      <c r="C173" s="60" t="s">
        <v>369</v>
      </c>
      <c r="D173" s="73" t="s">
        <v>71</v>
      </c>
      <c r="E173" s="73">
        <v>0.41</v>
      </c>
      <c r="F173" s="68"/>
      <c r="G173" s="76"/>
      <c r="H173" s="68">
        <f t="shared" si="21"/>
        <v>0</v>
      </c>
    </row>
    <row r="174" spans="2:8" x14ac:dyDescent="0.2">
      <c r="B174" s="60" t="s">
        <v>370</v>
      </c>
      <c r="C174" s="60" t="s">
        <v>371</v>
      </c>
      <c r="D174" s="73" t="s">
        <v>71</v>
      </c>
      <c r="E174" s="73">
        <v>0.41</v>
      </c>
      <c r="F174" s="68"/>
      <c r="G174" s="76"/>
      <c r="H174" s="68">
        <f t="shared" si="21"/>
        <v>0</v>
      </c>
    </row>
    <row r="175" spans="2:8" ht="51" x14ac:dyDescent="0.2">
      <c r="B175" s="60" t="s">
        <v>372</v>
      </c>
      <c r="C175" s="60" t="s">
        <v>373</v>
      </c>
      <c r="D175" s="73" t="s">
        <v>61</v>
      </c>
      <c r="E175" s="73">
        <v>15</v>
      </c>
      <c r="F175" s="68"/>
      <c r="G175" s="76"/>
      <c r="H175" s="68">
        <f t="shared" si="21"/>
        <v>0</v>
      </c>
    </row>
    <row r="176" spans="2:8" ht="38.25" x14ac:dyDescent="0.2">
      <c r="B176" s="60" t="s">
        <v>374</v>
      </c>
      <c r="C176" s="60" t="s">
        <v>375</v>
      </c>
      <c r="D176" s="73" t="s">
        <v>61</v>
      </c>
      <c r="E176" s="73">
        <v>15</v>
      </c>
      <c r="F176" s="68"/>
      <c r="G176" s="76"/>
      <c r="H176" s="68">
        <f t="shared" si="21"/>
        <v>0</v>
      </c>
    </row>
    <row r="177" spans="2:8" ht="38.25" x14ac:dyDescent="0.2">
      <c r="B177" s="60" t="s">
        <v>376</v>
      </c>
      <c r="C177" s="60" t="s">
        <v>377</v>
      </c>
      <c r="D177" s="73" t="s">
        <v>61</v>
      </c>
      <c r="E177" s="73">
        <v>20.190000000000001</v>
      </c>
      <c r="F177" s="68"/>
      <c r="G177" s="76"/>
      <c r="H177" s="68">
        <f t="shared" si="21"/>
        <v>0</v>
      </c>
    </row>
    <row r="178" spans="2:8" ht="38.25" x14ac:dyDescent="0.2">
      <c r="B178" s="60" t="s">
        <v>378</v>
      </c>
      <c r="C178" s="60" t="s">
        <v>379</v>
      </c>
      <c r="D178" s="73" t="s">
        <v>61</v>
      </c>
      <c r="E178" s="73">
        <v>4.05</v>
      </c>
      <c r="F178" s="68"/>
      <c r="G178" s="76"/>
      <c r="H178" s="68">
        <f t="shared" si="21"/>
        <v>0</v>
      </c>
    </row>
    <row r="179" spans="2:8" ht="25.5" x14ac:dyDescent="0.2">
      <c r="B179" s="60" t="s">
        <v>380</v>
      </c>
      <c r="C179" s="60" t="s">
        <v>381</v>
      </c>
      <c r="D179" s="73" t="s">
        <v>64</v>
      </c>
      <c r="E179" s="73">
        <v>1</v>
      </c>
      <c r="F179" s="68"/>
      <c r="G179" s="76"/>
      <c r="H179" s="68">
        <f t="shared" si="21"/>
        <v>0</v>
      </c>
    </row>
    <row r="180" spans="2:8" x14ac:dyDescent="0.2">
      <c r="B180" s="57" t="s">
        <v>382</v>
      </c>
      <c r="C180" s="57" t="s">
        <v>383</v>
      </c>
      <c r="D180" s="75"/>
      <c r="E180" s="75"/>
      <c r="F180" s="70"/>
      <c r="G180" s="135"/>
      <c r="H180" s="67">
        <f>SUM(H181:H185)</f>
        <v>0</v>
      </c>
    </row>
    <row r="181" spans="2:8" ht="63.75" x14ac:dyDescent="0.2">
      <c r="B181" s="60" t="s">
        <v>384</v>
      </c>
      <c r="C181" s="60" t="s">
        <v>385</v>
      </c>
      <c r="D181" s="73" t="s">
        <v>71</v>
      </c>
      <c r="E181" s="73">
        <v>8.39</v>
      </c>
      <c r="F181" s="68"/>
      <c r="G181" s="76"/>
      <c r="H181" s="68">
        <f t="shared" ref="H181:H185" si="22">ROUND(G181*E181,2)</f>
        <v>0</v>
      </c>
    </row>
    <row r="182" spans="2:8" x14ac:dyDescent="0.2">
      <c r="B182" s="60" t="s">
        <v>386</v>
      </c>
      <c r="C182" s="60" t="s">
        <v>387</v>
      </c>
      <c r="D182" s="73" t="s">
        <v>71</v>
      </c>
      <c r="E182" s="73">
        <v>0.46</v>
      </c>
      <c r="F182" s="68"/>
      <c r="G182" s="76"/>
      <c r="H182" s="68">
        <f t="shared" si="22"/>
        <v>0</v>
      </c>
    </row>
    <row r="183" spans="2:8" ht="51" x14ac:dyDescent="0.2">
      <c r="B183" s="60" t="s">
        <v>388</v>
      </c>
      <c r="C183" s="60" t="s">
        <v>389</v>
      </c>
      <c r="D183" s="73" t="s">
        <v>61</v>
      </c>
      <c r="E183" s="73">
        <v>15.61</v>
      </c>
      <c r="F183" s="68"/>
      <c r="G183" s="76"/>
      <c r="H183" s="68">
        <f t="shared" si="22"/>
        <v>0</v>
      </c>
    </row>
    <row r="184" spans="2:8" ht="38.25" x14ac:dyDescent="0.2">
      <c r="B184" s="60" t="s">
        <v>390</v>
      </c>
      <c r="C184" s="60" t="s">
        <v>379</v>
      </c>
      <c r="D184" s="73" t="s">
        <v>61</v>
      </c>
      <c r="E184" s="73">
        <v>2.27</v>
      </c>
      <c r="F184" s="68"/>
      <c r="G184" s="76"/>
      <c r="H184" s="68">
        <f t="shared" si="22"/>
        <v>0</v>
      </c>
    </row>
    <row r="185" spans="2:8" ht="25.5" x14ac:dyDescent="0.2">
      <c r="B185" s="60" t="s">
        <v>391</v>
      </c>
      <c r="C185" s="60" t="s">
        <v>381</v>
      </c>
      <c r="D185" s="73" t="s">
        <v>64</v>
      </c>
      <c r="E185" s="73">
        <v>1</v>
      </c>
      <c r="F185" s="68"/>
      <c r="G185" s="76"/>
      <c r="H185" s="68">
        <f t="shared" si="22"/>
        <v>0</v>
      </c>
    </row>
    <row r="186" spans="2:8" x14ac:dyDescent="0.2">
      <c r="B186" s="57" t="s">
        <v>392</v>
      </c>
      <c r="C186" s="57" t="s">
        <v>393</v>
      </c>
      <c r="D186" s="75"/>
      <c r="E186" s="75"/>
      <c r="F186" s="70"/>
      <c r="G186" s="135"/>
      <c r="H186" s="67">
        <f>SUM(H187:H219)</f>
        <v>0</v>
      </c>
    </row>
    <row r="187" spans="2:8" x14ac:dyDescent="0.2">
      <c r="B187" s="60" t="s">
        <v>394</v>
      </c>
      <c r="C187" s="60" t="s">
        <v>395</v>
      </c>
      <c r="D187" s="73" t="s">
        <v>257</v>
      </c>
      <c r="E187" s="73">
        <v>1</v>
      </c>
      <c r="F187" s="68"/>
      <c r="G187" s="76"/>
      <c r="H187" s="68">
        <f t="shared" ref="H187:H219" si="23">ROUND(G187*E187,2)</f>
        <v>0</v>
      </c>
    </row>
    <row r="188" spans="2:8" ht="51" x14ac:dyDescent="0.2">
      <c r="B188" s="60" t="s">
        <v>396</v>
      </c>
      <c r="C188" s="60" t="s">
        <v>397</v>
      </c>
      <c r="D188" s="73" t="s">
        <v>64</v>
      </c>
      <c r="E188" s="73">
        <v>2</v>
      </c>
      <c r="F188" s="68"/>
      <c r="G188" s="76"/>
      <c r="H188" s="68">
        <f t="shared" si="23"/>
        <v>0</v>
      </c>
    </row>
    <row r="189" spans="2:8" ht="25.5" x14ac:dyDescent="0.2">
      <c r="B189" s="60" t="s">
        <v>398</v>
      </c>
      <c r="C189" s="60" t="s">
        <v>399</v>
      </c>
      <c r="D189" s="73" t="s">
        <v>64</v>
      </c>
      <c r="E189" s="73">
        <v>24</v>
      </c>
      <c r="F189" s="68"/>
      <c r="G189" s="76"/>
      <c r="H189" s="68">
        <f t="shared" si="23"/>
        <v>0</v>
      </c>
    </row>
    <row r="190" spans="2:8" ht="25.5" x14ac:dyDescent="0.2">
      <c r="B190" s="60" t="s">
        <v>400</v>
      </c>
      <c r="C190" s="60" t="s">
        <v>401</v>
      </c>
      <c r="D190" s="73" t="s">
        <v>257</v>
      </c>
      <c r="E190" s="73">
        <v>1</v>
      </c>
      <c r="F190" s="68"/>
      <c r="G190" s="76"/>
      <c r="H190" s="68">
        <f t="shared" si="23"/>
        <v>0</v>
      </c>
    </row>
    <row r="191" spans="2:8" ht="25.5" x14ac:dyDescent="0.2">
      <c r="B191" s="60" t="s">
        <v>402</v>
      </c>
      <c r="C191" s="60" t="s">
        <v>403</v>
      </c>
      <c r="D191" s="73" t="s">
        <v>64</v>
      </c>
      <c r="E191" s="73">
        <v>77</v>
      </c>
      <c r="F191" s="68"/>
      <c r="G191" s="76"/>
      <c r="H191" s="68">
        <f t="shared" si="23"/>
        <v>0</v>
      </c>
    </row>
    <row r="192" spans="2:8" ht="25.5" x14ac:dyDescent="0.2">
      <c r="B192" s="60" t="s">
        <v>404</v>
      </c>
      <c r="C192" s="60" t="s">
        <v>405</v>
      </c>
      <c r="D192" s="73" t="s">
        <v>64</v>
      </c>
      <c r="E192" s="73">
        <v>32</v>
      </c>
      <c r="F192" s="68"/>
      <c r="G192" s="76"/>
      <c r="H192" s="68">
        <f t="shared" si="23"/>
        <v>0</v>
      </c>
    </row>
    <row r="193" spans="2:8" ht="25.5" x14ac:dyDescent="0.2">
      <c r="B193" s="60" t="s">
        <v>406</v>
      </c>
      <c r="C193" s="60" t="s">
        <v>407</v>
      </c>
      <c r="D193" s="73" t="s">
        <v>64</v>
      </c>
      <c r="E193" s="73">
        <v>35</v>
      </c>
      <c r="F193" s="68"/>
      <c r="G193" s="76"/>
      <c r="H193" s="68">
        <f t="shared" si="23"/>
        <v>0</v>
      </c>
    </row>
    <row r="194" spans="2:8" ht="25.5" x14ac:dyDescent="0.2">
      <c r="B194" s="60" t="s">
        <v>408</v>
      </c>
      <c r="C194" s="60" t="s">
        <v>409</v>
      </c>
      <c r="D194" s="73" t="s">
        <v>64</v>
      </c>
      <c r="E194" s="73">
        <v>3</v>
      </c>
      <c r="F194" s="68"/>
      <c r="G194" s="76"/>
      <c r="H194" s="68">
        <f t="shared" si="23"/>
        <v>0</v>
      </c>
    </row>
    <row r="195" spans="2:8" ht="25.5" x14ac:dyDescent="0.2">
      <c r="B195" s="60" t="s">
        <v>410</v>
      </c>
      <c r="C195" s="60" t="s">
        <v>411</v>
      </c>
      <c r="D195" s="73" t="s">
        <v>64</v>
      </c>
      <c r="E195" s="73">
        <v>3</v>
      </c>
      <c r="F195" s="68"/>
      <c r="G195" s="76"/>
      <c r="H195" s="68">
        <f t="shared" si="23"/>
        <v>0</v>
      </c>
    </row>
    <row r="196" spans="2:8" ht="25.5" x14ac:dyDescent="0.2">
      <c r="B196" s="60" t="s">
        <v>412</v>
      </c>
      <c r="C196" s="60" t="s">
        <v>413</v>
      </c>
      <c r="D196" s="73" t="s">
        <v>64</v>
      </c>
      <c r="E196" s="73">
        <v>78</v>
      </c>
      <c r="F196" s="68"/>
      <c r="G196" s="76"/>
      <c r="H196" s="68">
        <f t="shared" si="23"/>
        <v>0</v>
      </c>
    </row>
    <row r="197" spans="2:8" ht="25.5" x14ac:dyDescent="0.2">
      <c r="B197" s="60" t="s">
        <v>414</v>
      </c>
      <c r="C197" s="60" t="s">
        <v>415</v>
      </c>
      <c r="D197" s="73" t="s">
        <v>64</v>
      </c>
      <c r="E197" s="73">
        <v>8</v>
      </c>
      <c r="F197" s="68"/>
      <c r="G197" s="76"/>
      <c r="H197" s="68">
        <f t="shared" si="23"/>
        <v>0</v>
      </c>
    </row>
    <row r="198" spans="2:8" ht="38.25" x14ac:dyDescent="0.2">
      <c r="B198" s="60" t="s">
        <v>416</v>
      </c>
      <c r="C198" s="60" t="s">
        <v>417</v>
      </c>
      <c r="D198" s="73" t="s">
        <v>64</v>
      </c>
      <c r="E198" s="73">
        <v>1</v>
      </c>
      <c r="F198" s="68"/>
      <c r="G198" s="76"/>
      <c r="H198" s="68">
        <f t="shared" si="23"/>
        <v>0</v>
      </c>
    </row>
    <row r="199" spans="2:8" ht="38.25" x14ac:dyDescent="0.2">
      <c r="B199" s="60" t="s">
        <v>418</v>
      </c>
      <c r="C199" s="60" t="s">
        <v>419</v>
      </c>
      <c r="D199" s="73" t="s">
        <v>64</v>
      </c>
      <c r="E199" s="73">
        <v>1</v>
      </c>
      <c r="F199" s="68"/>
      <c r="G199" s="76"/>
      <c r="H199" s="68">
        <f t="shared" si="23"/>
        <v>0</v>
      </c>
    </row>
    <row r="200" spans="2:8" ht="38.25" x14ac:dyDescent="0.2">
      <c r="B200" s="60" t="s">
        <v>420</v>
      </c>
      <c r="C200" s="60" t="s">
        <v>421</v>
      </c>
      <c r="D200" s="73" t="s">
        <v>64</v>
      </c>
      <c r="E200" s="73">
        <v>2</v>
      </c>
      <c r="F200" s="68"/>
      <c r="G200" s="76"/>
      <c r="H200" s="68">
        <f t="shared" si="23"/>
        <v>0</v>
      </c>
    </row>
    <row r="201" spans="2:8" ht="38.25" x14ac:dyDescent="0.2">
      <c r="B201" s="60" t="s">
        <v>422</v>
      </c>
      <c r="C201" s="60" t="s">
        <v>423</v>
      </c>
      <c r="D201" s="73" t="s">
        <v>175</v>
      </c>
      <c r="E201" s="73">
        <v>2383.6</v>
      </c>
      <c r="F201" s="68"/>
      <c r="G201" s="76"/>
      <c r="H201" s="68">
        <f t="shared" si="23"/>
        <v>0</v>
      </c>
    </row>
    <row r="202" spans="2:8" ht="38.25" x14ac:dyDescent="0.2">
      <c r="B202" s="60" t="s">
        <v>424</v>
      </c>
      <c r="C202" s="60" t="s">
        <v>425</v>
      </c>
      <c r="D202" s="73" t="s">
        <v>175</v>
      </c>
      <c r="E202" s="73">
        <v>994.4</v>
      </c>
      <c r="F202" s="68"/>
      <c r="G202" s="76"/>
      <c r="H202" s="68">
        <f t="shared" si="23"/>
        <v>0</v>
      </c>
    </row>
    <row r="203" spans="2:8" ht="38.25" x14ac:dyDescent="0.2">
      <c r="B203" s="60" t="s">
        <v>426</v>
      </c>
      <c r="C203" s="60" t="s">
        <v>427</v>
      </c>
      <c r="D203" s="73" t="s">
        <v>175</v>
      </c>
      <c r="E203" s="73">
        <v>100.8</v>
      </c>
      <c r="F203" s="68"/>
      <c r="G203" s="76"/>
      <c r="H203" s="68">
        <f t="shared" si="23"/>
        <v>0</v>
      </c>
    </row>
    <row r="204" spans="2:8" ht="38.25" x14ac:dyDescent="0.2">
      <c r="B204" s="60" t="s">
        <v>428</v>
      </c>
      <c r="C204" s="60" t="s">
        <v>429</v>
      </c>
      <c r="D204" s="73" t="s">
        <v>175</v>
      </c>
      <c r="E204" s="73">
        <v>106.7</v>
      </c>
      <c r="F204" s="68"/>
      <c r="G204" s="76"/>
      <c r="H204" s="68">
        <f t="shared" si="23"/>
        <v>0</v>
      </c>
    </row>
    <row r="205" spans="2:8" ht="38.25" x14ac:dyDescent="0.2">
      <c r="B205" s="60" t="s">
        <v>430</v>
      </c>
      <c r="C205" s="60" t="s">
        <v>431</v>
      </c>
      <c r="D205" s="73" t="s">
        <v>175</v>
      </c>
      <c r="E205" s="73">
        <v>110.3</v>
      </c>
      <c r="F205" s="68"/>
      <c r="G205" s="76"/>
      <c r="H205" s="68">
        <f t="shared" si="23"/>
        <v>0</v>
      </c>
    </row>
    <row r="206" spans="2:8" ht="38.25" x14ac:dyDescent="0.2">
      <c r="B206" s="60" t="s">
        <v>432</v>
      </c>
      <c r="C206" s="60" t="s">
        <v>433</v>
      </c>
      <c r="D206" s="73" t="s">
        <v>175</v>
      </c>
      <c r="E206" s="73">
        <v>685.9</v>
      </c>
      <c r="F206" s="68"/>
      <c r="G206" s="76"/>
      <c r="H206" s="68">
        <f t="shared" si="23"/>
        <v>0</v>
      </c>
    </row>
    <row r="207" spans="2:8" ht="38.25" x14ac:dyDescent="0.2">
      <c r="B207" s="60" t="s">
        <v>434</v>
      </c>
      <c r="C207" s="60" t="s">
        <v>435</v>
      </c>
      <c r="D207" s="73" t="s">
        <v>175</v>
      </c>
      <c r="E207" s="73">
        <v>26.4</v>
      </c>
      <c r="F207" s="68"/>
      <c r="G207" s="76"/>
      <c r="H207" s="68">
        <f t="shared" si="23"/>
        <v>0</v>
      </c>
    </row>
    <row r="208" spans="2:8" ht="38.25" x14ac:dyDescent="0.2">
      <c r="B208" s="60" t="s">
        <v>436</v>
      </c>
      <c r="C208" s="60" t="s">
        <v>437</v>
      </c>
      <c r="D208" s="73" t="s">
        <v>175</v>
      </c>
      <c r="E208" s="73">
        <v>5</v>
      </c>
      <c r="F208" s="68"/>
      <c r="G208" s="76"/>
      <c r="H208" s="68">
        <f t="shared" si="23"/>
        <v>0</v>
      </c>
    </row>
    <row r="209" spans="2:8" ht="38.25" x14ac:dyDescent="0.2">
      <c r="B209" s="60" t="s">
        <v>438</v>
      </c>
      <c r="C209" s="60" t="s">
        <v>439</v>
      </c>
      <c r="D209" s="73" t="s">
        <v>175</v>
      </c>
      <c r="E209" s="73">
        <v>10.75</v>
      </c>
      <c r="F209" s="68"/>
      <c r="G209" s="76"/>
      <c r="H209" s="68">
        <f t="shared" si="23"/>
        <v>0</v>
      </c>
    </row>
    <row r="210" spans="2:8" ht="38.25" x14ac:dyDescent="0.2">
      <c r="B210" s="60" t="s">
        <v>440</v>
      </c>
      <c r="C210" s="60" t="s">
        <v>441</v>
      </c>
      <c r="D210" s="73" t="s">
        <v>175</v>
      </c>
      <c r="E210" s="73">
        <v>30.1</v>
      </c>
      <c r="F210" s="68"/>
      <c r="G210" s="76"/>
      <c r="H210" s="68">
        <f t="shared" si="23"/>
        <v>0</v>
      </c>
    </row>
    <row r="211" spans="2:8" ht="38.25" x14ac:dyDescent="0.2">
      <c r="B211" s="60" t="s">
        <v>442</v>
      </c>
      <c r="C211" s="60" t="s">
        <v>443</v>
      </c>
      <c r="D211" s="73" t="s">
        <v>175</v>
      </c>
      <c r="E211" s="73">
        <v>21.4</v>
      </c>
      <c r="F211" s="68"/>
      <c r="G211" s="76"/>
      <c r="H211" s="68">
        <f t="shared" si="23"/>
        <v>0</v>
      </c>
    </row>
    <row r="212" spans="2:8" ht="25.5" x14ac:dyDescent="0.2">
      <c r="B212" s="60" t="s">
        <v>444</v>
      </c>
      <c r="C212" s="60" t="s">
        <v>445</v>
      </c>
      <c r="D212" s="73" t="s">
        <v>175</v>
      </c>
      <c r="E212" s="73">
        <v>27</v>
      </c>
      <c r="F212" s="68"/>
      <c r="G212" s="76"/>
      <c r="H212" s="68">
        <f t="shared" si="23"/>
        <v>0</v>
      </c>
    </row>
    <row r="213" spans="2:8" ht="25.5" x14ac:dyDescent="0.2">
      <c r="B213" s="60" t="s">
        <v>446</v>
      </c>
      <c r="C213" s="60" t="s">
        <v>447</v>
      </c>
      <c r="D213" s="73" t="s">
        <v>64</v>
      </c>
      <c r="E213" s="73">
        <v>129</v>
      </c>
      <c r="F213" s="68"/>
      <c r="G213" s="76"/>
      <c r="H213" s="68">
        <f t="shared" si="23"/>
        <v>0</v>
      </c>
    </row>
    <row r="214" spans="2:8" ht="25.5" x14ac:dyDescent="0.2">
      <c r="B214" s="60" t="s">
        <v>448</v>
      </c>
      <c r="C214" s="60" t="s">
        <v>449</v>
      </c>
      <c r="D214" s="73" t="s">
        <v>64</v>
      </c>
      <c r="E214" s="73">
        <v>77</v>
      </c>
      <c r="F214" s="68"/>
      <c r="G214" s="76"/>
      <c r="H214" s="68">
        <f t="shared" si="23"/>
        <v>0</v>
      </c>
    </row>
    <row r="215" spans="2:8" ht="25.5" x14ac:dyDescent="0.2">
      <c r="B215" s="59" t="s">
        <v>450</v>
      </c>
      <c r="C215" s="59" t="s">
        <v>451</v>
      </c>
      <c r="D215" s="74" t="s">
        <v>64</v>
      </c>
      <c r="E215" s="74">
        <v>8</v>
      </c>
      <c r="F215" s="71"/>
      <c r="G215" s="136"/>
      <c r="H215" s="68">
        <f t="shared" si="23"/>
        <v>0</v>
      </c>
    </row>
    <row r="216" spans="2:8" ht="25.5" x14ac:dyDescent="0.2">
      <c r="B216" s="59" t="s">
        <v>452</v>
      </c>
      <c r="C216" s="59" t="s">
        <v>453</v>
      </c>
      <c r="D216" s="74" t="s">
        <v>64</v>
      </c>
      <c r="E216" s="74">
        <v>25</v>
      </c>
      <c r="F216" s="71"/>
      <c r="G216" s="136"/>
      <c r="H216" s="68">
        <f t="shared" si="23"/>
        <v>0</v>
      </c>
    </row>
    <row r="217" spans="2:8" ht="25.5" x14ac:dyDescent="0.2">
      <c r="B217" s="59" t="s">
        <v>454</v>
      </c>
      <c r="C217" s="59" t="s">
        <v>455</v>
      </c>
      <c r="D217" s="74" t="s">
        <v>64</v>
      </c>
      <c r="E217" s="74">
        <v>20</v>
      </c>
      <c r="F217" s="71"/>
      <c r="G217" s="136"/>
      <c r="H217" s="68">
        <f t="shared" si="23"/>
        <v>0</v>
      </c>
    </row>
    <row r="218" spans="2:8" ht="25.5" x14ac:dyDescent="0.2">
      <c r="B218" s="59" t="s">
        <v>456</v>
      </c>
      <c r="C218" s="59" t="s">
        <v>457</v>
      </c>
      <c r="D218" s="74" t="s">
        <v>64</v>
      </c>
      <c r="E218" s="74">
        <v>25</v>
      </c>
      <c r="F218" s="71"/>
      <c r="G218" s="136"/>
      <c r="H218" s="68">
        <f t="shared" si="23"/>
        <v>0</v>
      </c>
    </row>
    <row r="219" spans="2:8" x14ac:dyDescent="0.2">
      <c r="B219" s="60" t="s">
        <v>458</v>
      </c>
      <c r="C219" s="60" t="s">
        <v>459</v>
      </c>
      <c r="D219" s="73" t="s">
        <v>64</v>
      </c>
      <c r="E219" s="73">
        <v>7</v>
      </c>
      <c r="F219" s="68"/>
      <c r="G219" s="76"/>
      <c r="H219" s="68">
        <f t="shared" si="23"/>
        <v>0</v>
      </c>
    </row>
    <row r="220" spans="2:8" x14ac:dyDescent="0.2">
      <c r="B220" s="57" t="s">
        <v>460</v>
      </c>
      <c r="C220" s="57" t="s">
        <v>461</v>
      </c>
      <c r="D220" s="75"/>
      <c r="E220" s="75"/>
      <c r="F220" s="70"/>
      <c r="G220" s="135"/>
      <c r="H220" s="67">
        <f>SUM(H221:H225)</f>
        <v>0</v>
      </c>
    </row>
    <row r="221" spans="2:8" ht="38.25" x14ac:dyDescent="0.2">
      <c r="B221" s="60" t="s">
        <v>462</v>
      </c>
      <c r="C221" s="60" t="s">
        <v>463</v>
      </c>
      <c r="D221" s="73" t="s">
        <v>64</v>
      </c>
      <c r="E221" s="73">
        <v>45</v>
      </c>
      <c r="F221" s="68"/>
      <c r="G221" s="76"/>
      <c r="H221" s="68">
        <f t="shared" ref="H221:H225" si="24">ROUND(G221*E221,2)</f>
        <v>0</v>
      </c>
    </row>
    <row r="222" spans="2:8" ht="38.25" x14ac:dyDescent="0.2">
      <c r="B222" s="60" t="s">
        <v>464</v>
      </c>
      <c r="C222" s="60" t="s">
        <v>465</v>
      </c>
      <c r="D222" s="73" t="s">
        <v>64</v>
      </c>
      <c r="E222" s="73">
        <v>32</v>
      </c>
      <c r="F222" s="68"/>
      <c r="G222" s="76"/>
      <c r="H222" s="68">
        <f t="shared" si="24"/>
        <v>0</v>
      </c>
    </row>
    <row r="223" spans="2:8" ht="38.25" x14ac:dyDescent="0.2">
      <c r="B223" s="60" t="s">
        <v>466</v>
      </c>
      <c r="C223" s="60" t="s">
        <v>467</v>
      </c>
      <c r="D223" s="73" t="s">
        <v>175</v>
      </c>
      <c r="E223" s="73">
        <v>69.290000000000006</v>
      </c>
      <c r="F223" s="68"/>
      <c r="G223" s="76"/>
      <c r="H223" s="68">
        <f t="shared" si="24"/>
        <v>0</v>
      </c>
    </row>
    <row r="224" spans="2:8" ht="25.5" x14ac:dyDescent="0.2">
      <c r="B224" s="60" t="s">
        <v>468</v>
      </c>
      <c r="C224" s="60" t="s">
        <v>469</v>
      </c>
      <c r="D224" s="73" t="s">
        <v>64</v>
      </c>
      <c r="E224" s="73">
        <v>14</v>
      </c>
      <c r="F224" s="68"/>
      <c r="G224" s="76"/>
      <c r="H224" s="68">
        <f t="shared" si="24"/>
        <v>0</v>
      </c>
    </row>
    <row r="225" spans="2:8" ht="38.25" x14ac:dyDescent="0.2">
      <c r="B225" s="60" t="s">
        <v>470</v>
      </c>
      <c r="C225" s="60" t="s">
        <v>471</v>
      </c>
      <c r="D225" s="73" t="s">
        <v>64</v>
      </c>
      <c r="E225" s="73">
        <v>16</v>
      </c>
      <c r="F225" s="68"/>
      <c r="G225" s="76"/>
      <c r="H225" s="68">
        <f t="shared" si="24"/>
        <v>0</v>
      </c>
    </row>
    <row r="226" spans="2:8" x14ac:dyDescent="0.2">
      <c r="B226" s="57" t="s">
        <v>472</v>
      </c>
      <c r="C226" s="57" t="s">
        <v>473</v>
      </c>
      <c r="D226" s="75"/>
      <c r="E226" s="75"/>
      <c r="F226" s="70"/>
      <c r="G226" s="135"/>
      <c r="H226" s="67">
        <f>SUM(H227:H230)</f>
        <v>0</v>
      </c>
    </row>
    <row r="227" spans="2:8" ht="25.5" x14ac:dyDescent="0.2">
      <c r="B227" s="60" t="s">
        <v>474</v>
      </c>
      <c r="C227" s="60" t="s">
        <v>475</v>
      </c>
      <c r="D227" s="73" t="s">
        <v>64</v>
      </c>
      <c r="E227" s="73">
        <v>4</v>
      </c>
      <c r="F227" s="68"/>
      <c r="G227" s="76"/>
      <c r="H227" s="68">
        <f t="shared" ref="H227:H230" si="25">ROUND(G227*E227,2)</f>
        <v>0</v>
      </c>
    </row>
    <row r="228" spans="2:8" ht="25.5" x14ac:dyDescent="0.2">
      <c r="B228" s="60" t="s">
        <v>476</v>
      </c>
      <c r="C228" s="60" t="s">
        <v>477</v>
      </c>
      <c r="D228" s="73" t="s">
        <v>64</v>
      </c>
      <c r="E228" s="73">
        <v>4</v>
      </c>
      <c r="F228" s="68"/>
      <c r="G228" s="76"/>
      <c r="H228" s="68">
        <f t="shared" si="25"/>
        <v>0</v>
      </c>
    </row>
    <row r="229" spans="2:8" ht="38.25" x14ac:dyDescent="0.2">
      <c r="B229" s="60" t="s">
        <v>478</v>
      </c>
      <c r="C229" s="60" t="s">
        <v>479</v>
      </c>
      <c r="D229" s="73" t="s">
        <v>480</v>
      </c>
      <c r="E229" s="73">
        <v>23</v>
      </c>
      <c r="F229" s="68"/>
      <c r="G229" s="76"/>
      <c r="H229" s="68">
        <f t="shared" si="25"/>
        <v>0</v>
      </c>
    </row>
    <row r="230" spans="2:8" ht="25.5" x14ac:dyDescent="0.2">
      <c r="B230" s="60" t="s">
        <v>481</v>
      </c>
      <c r="C230" s="60" t="s">
        <v>482</v>
      </c>
      <c r="D230" s="73" t="s">
        <v>480</v>
      </c>
      <c r="E230" s="73">
        <v>4</v>
      </c>
      <c r="F230" s="68"/>
      <c r="G230" s="76"/>
      <c r="H230" s="68">
        <f t="shared" si="25"/>
        <v>0</v>
      </c>
    </row>
    <row r="231" spans="2:8" x14ac:dyDescent="0.2">
      <c r="B231" s="57" t="s">
        <v>483</v>
      </c>
      <c r="C231" s="57" t="s">
        <v>484</v>
      </c>
      <c r="D231" s="75"/>
      <c r="E231" s="75"/>
      <c r="F231" s="70"/>
      <c r="G231" s="135"/>
      <c r="H231" s="67">
        <f>SUM(H232:H235)</f>
        <v>0</v>
      </c>
    </row>
    <row r="232" spans="2:8" ht="38.25" x14ac:dyDescent="0.2">
      <c r="B232" s="60" t="s">
        <v>485</v>
      </c>
      <c r="C232" s="60" t="s">
        <v>375</v>
      </c>
      <c r="D232" s="73" t="s">
        <v>61</v>
      </c>
      <c r="E232" s="73">
        <v>2186.04</v>
      </c>
      <c r="F232" s="68"/>
      <c r="G232" s="76"/>
      <c r="H232" s="68">
        <f t="shared" ref="H232:H235" si="26">ROUND(G232*E232,2)</f>
        <v>0</v>
      </c>
    </row>
    <row r="233" spans="2:8" ht="51" x14ac:dyDescent="0.2">
      <c r="B233" s="60" t="s">
        <v>486</v>
      </c>
      <c r="C233" s="60" t="s">
        <v>487</v>
      </c>
      <c r="D233" s="73" t="s">
        <v>61</v>
      </c>
      <c r="E233" s="73">
        <v>2017.83</v>
      </c>
      <c r="F233" s="68"/>
      <c r="G233" s="76"/>
      <c r="H233" s="68">
        <f t="shared" si="26"/>
        <v>0</v>
      </c>
    </row>
    <row r="234" spans="2:8" ht="51" x14ac:dyDescent="0.2">
      <c r="B234" s="60" t="s">
        <v>488</v>
      </c>
      <c r="C234" s="60" t="s">
        <v>489</v>
      </c>
      <c r="D234" s="73" t="s">
        <v>61</v>
      </c>
      <c r="E234" s="73">
        <v>168.21</v>
      </c>
      <c r="F234" s="68"/>
      <c r="G234" s="76"/>
      <c r="H234" s="68">
        <f t="shared" si="26"/>
        <v>0</v>
      </c>
    </row>
    <row r="235" spans="2:8" ht="63.75" x14ac:dyDescent="0.2">
      <c r="B235" s="60" t="s">
        <v>490</v>
      </c>
      <c r="C235" s="60" t="s">
        <v>491</v>
      </c>
      <c r="D235" s="73" t="s">
        <v>61</v>
      </c>
      <c r="E235" s="73">
        <v>168.21</v>
      </c>
      <c r="F235" s="68"/>
      <c r="G235" s="76"/>
      <c r="H235" s="68">
        <f t="shared" si="26"/>
        <v>0</v>
      </c>
    </row>
    <row r="236" spans="2:8" x14ac:dyDescent="0.2">
      <c r="B236" s="57" t="s">
        <v>492</v>
      </c>
      <c r="C236" s="57" t="s">
        <v>493</v>
      </c>
      <c r="D236" s="75"/>
      <c r="E236" s="75"/>
      <c r="F236" s="70"/>
      <c r="G236" s="135"/>
      <c r="H236" s="67">
        <f>SUM(H237:H246)</f>
        <v>0</v>
      </c>
    </row>
    <row r="237" spans="2:8" ht="25.5" x14ac:dyDescent="0.2">
      <c r="B237" s="60" t="s">
        <v>494</v>
      </c>
      <c r="C237" s="60" t="s">
        <v>495</v>
      </c>
      <c r="D237" s="73" t="s">
        <v>61</v>
      </c>
      <c r="E237" s="73">
        <v>426.67</v>
      </c>
      <c r="F237" s="68"/>
      <c r="G237" s="76"/>
      <c r="H237" s="68">
        <f t="shared" ref="H237:H246" si="27">ROUND(G237*E237,2)</f>
        <v>0</v>
      </c>
    </row>
    <row r="238" spans="2:8" ht="38.25" x14ac:dyDescent="0.2">
      <c r="B238" s="60" t="s">
        <v>496</v>
      </c>
      <c r="C238" s="60" t="s">
        <v>497</v>
      </c>
      <c r="D238" s="73" t="s">
        <v>61</v>
      </c>
      <c r="E238" s="73">
        <v>426.67</v>
      </c>
      <c r="F238" s="68"/>
      <c r="G238" s="76"/>
      <c r="H238" s="68">
        <f t="shared" si="27"/>
        <v>0</v>
      </c>
    </row>
    <row r="239" spans="2:8" ht="38.25" x14ac:dyDescent="0.2">
      <c r="B239" s="60" t="s">
        <v>498</v>
      </c>
      <c r="C239" s="60" t="s">
        <v>499</v>
      </c>
      <c r="D239" s="73" t="s">
        <v>61</v>
      </c>
      <c r="E239" s="73">
        <v>426.67</v>
      </c>
      <c r="F239" s="68"/>
      <c r="G239" s="76"/>
      <c r="H239" s="68">
        <f t="shared" si="27"/>
        <v>0</v>
      </c>
    </row>
    <row r="240" spans="2:8" x14ac:dyDescent="0.2">
      <c r="B240" s="60" t="s">
        <v>500</v>
      </c>
      <c r="C240" s="60" t="s">
        <v>501</v>
      </c>
      <c r="D240" s="73" t="s">
        <v>175</v>
      </c>
      <c r="E240" s="73">
        <v>414.25</v>
      </c>
      <c r="F240" s="68"/>
      <c r="G240" s="76"/>
      <c r="H240" s="68">
        <f t="shared" si="27"/>
        <v>0</v>
      </c>
    </row>
    <row r="241" spans="2:8" ht="25.5" x14ac:dyDescent="0.2">
      <c r="B241" s="60" t="s">
        <v>502</v>
      </c>
      <c r="C241" s="60" t="s">
        <v>503</v>
      </c>
      <c r="D241" s="73" t="s">
        <v>61</v>
      </c>
      <c r="E241" s="73">
        <v>23.96</v>
      </c>
      <c r="F241" s="68"/>
      <c r="G241" s="76"/>
      <c r="H241" s="68">
        <f t="shared" si="27"/>
        <v>0</v>
      </c>
    </row>
    <row r="242" spans="2:8" ht="38.25" x14ac:dyDescent="0.2">
      <c r="B242" s="60" t="s">
        <v>504</v>
      </c>
      <c r="C242" s="60" t="s">
        <v>505</v>
      </c>
      <c r="D242" s="73" t="s">
        <v>61</v>
      </c>
      <c r="E242" s="73">
        <v>74.11</v>
      </c>
      <c r="F242" s="68"/>
      <c r="G242" s="76"/>
      <c r="H242" s="68">
        <f t="shared" si="27"/>
        <v>0</v>
      </c>
    </row>
    <row r="243" spans="2:8" ht="38.25" x14ac:dyDescent="0.2">
      <c r="B243" s="60" t="s">
        <v>506</v>
      </c>
      <c r="C243" s="60" t="s">
        <v>507</v>
      </c>
      <c r="D243" s="73" t="s">
        <v>61</v>
      </c>
      <c r="E243" s="73">
        <v>305.64</v>
      </c>
      <c r="F243" s="68"/>
      <c r="G243" s="76"/>
      <c r="H243" s="68">
        <f t="shared" si="27"/>
        <v>0</v>
      </c>
    </row>
    <row r="244" spans="2:8" ht="38.25" x14ac:dyDescent="0.2">
      <c r="B244" s="60" t="s">
        <v>508</v>
      </c>
      <c r="C244" s="60" t="s">
        <v>509</v>
      </c>
      <c r="D244" s="73" t="s">
        <v>61</v>
      </c>
      <c r="E244" s="73">
        <v>64.069999999999993</v>
      </c>
      <c r="F244" s="68"/>
      <c r="G244" s="76"/>
      <c r="H244" s="68">
        <f t="shared" si="27"/>
        <v>0</v>
      </c>
    </row>
    <row r="245" spans="2:8" ht="38.25" x14ac:dyDescent="0.2">
      <c r="B245" s="60" t="s">
        <v>510</v>
      </c>
      <c r="C245" s="60" t="s">
        <v>511</v>
      </c>
      <c r="D245" s="73" t="s">
        <v>71</v>
      </c>
      <c r="E245" s="73">
        <v>19.21</v>
      </c>
      <c r="F245" s="68"/>
      <c r="G245" s="76"/>
      <c r="H245" s="68">
        <f t="shared" si="27"/>
        <v>0</v>
      </c>
    </row>
    <row r="246" spans="2:8" ht="51" x14ac:dyDescent="0.2">
      <c r="B246" s="60" t="s">
        <v>512</v>
      </c>
      <c r="C246" s="60" t="s">
        <v>513</v>
      </c>
      <c r="D246" s="73" t="s">
        <v>175</v>
      </c>
      <c r="E246" s="73">
        <v>292.45999999999998</v>
      </c>
      <c r="F246" s="68"/>
      <c r="G246" s="76"/>
      <c r="H246" s="68">
        <f t="shared" si="27"/>
        <v>0</v>
      </c>
    </row>
    <row r="247" spans="2:8" x14ac:dyDescent="0.2">
      <c r="B247" s="57" t="s">
        <v>514</v>
      </c>
      <c r="C247" s="57" t="s">
        <v>515</v>
      </c>
      <c r="D247" s="75"/>
      <c r="E247" s="75"/>
      <c r="F247" s="70"/>
      <c r="G247" s="135"/>
      <c r="H247" s="67">
        <f>H248+H252+H256</f>
        <v>0</v>
      </c>
    </row>
    <row r="248" spans="2:8" x14ac:dyDescent="0.2">
      <c r="B248" s="57" t="s">
        <v>516</v>
      </c>
      <c r="C248" s="57" t="s">
        <v>517</v>
      </c>
      <c r="D248" s="75"/>
      <c r="E248" s="75"/>
      <c r="F248" s="70"/>
      <c r="G248" s="135"/>
      <c r="H248" s="67">
        <f>SUM(H249:H251)</f>
        <v>0</v>
      </c>
    </row>
    <row r="249" spans="2:8" ht="25.5" x14ac:dyDescent="0.2">
      <c r="B249" s="60" t="s">
        <v>518</v>
      </c>
      <c r="C249" s="60" t="s">
        <v>519</v>
      </c>
      <c r="D249" s="73" t="s">
        <v>61</v>
      </c>
      <c r="E249" s="73">
        <v>1562.82</v>
      </c>
      <c r="F249" s="68"/>
      <c r="G249" s="76"/>
      <c r="H249" s="68">
        <f t="shared" ref="H249:H251" si="28">ROUND(G249*E249,2)</f>
        <v>0</v>
      </c>
    </row>
    <row r="250" spans="2:8" ht="25.5" x14ac:dyDescent="0.2">
      <c r="B250" s="60" t="s">
        <v>520</v>
      </c>
      <c r="C250" s="60" t="s">
        <v>521</v>
      </c>
      <c r="D250" s="73" t="s">
        <v>61</v>
      </c>
      <c r="E250" s="73">
        <v>1562.82</v>
      </c>
      <c r="F250" s="68"/>
      <c r="G250" s="76"/>
      <c r="H250" s="68">
        <f t="shared" si="28"/>
        <v>0</v>
      </c>
    </row>
    <row r="251" spans="2:8" ht="25.5" x14ac:dyDescent="0.2">
      <c r="B251" s="60" t="s">
        <v>522</v>
      </c>
      <c r="C251" s="60" t="s">
        <v>523</v>
      </c>
      <c r="D251" s="73" t="s">
        <v>61</v>
      </c>
      <c r="E251" s="73">
        <v>1562.82</v>
      </c>
      <c r="F251" s="68"/>
      <c r="G251" s="76"/>
      <c r="H251" s="68">
        <f t="shared" si="28"/>
        <v>0</v>
      </c>
    </row>
    <row r="252" spans="2:8" x14ac:dyDescent="0.2">
      <c r="B252" s="57" t="s">
        <v>524</v>
      </c>
      <c r="C252" s="57" t="s">
        <v>525</v>
      </c>
      <c r="D252" s="75"/>
      <c r="E252" s="75"/>
      <c r="F252" s="70"/>
      <c r="G252" s="135"/>
      <c r="H252" s="67">
        <f>SUM(H253:H255)</f>
        <v>0</v>
      </c>
    </row>
    <row r="253" spans="2:8" ht="25.5" x14ac:dyDescent="0.2">
      <c r="B253" s="60" t="s">
        <v>526</v>
      </c>
      <c r="C253" s="60" t="s">
        <v>527</v>
      </c>
      <c r="D253" s="73" t="s">
        <v>61</v>
      </c>
      <c r="E253" s="73">
        <v>414.55</v>
      </c>
      <c r="F253" s="68"/>
      <c r="G253" s="76"/>
      <c r="H253" s="68">
        <f t="shared" ref="H253:H255" si="29">ROUND(G253*E253,2)</f>
        <v>0</v>
      </c>
    </row>
    <row r="254" spans="2:8" ht="25.5" x14ac:dyDescent="0.2">
      <c r="B254" s="60" t="s">
        <v>528</v>
      </c>
      <c r="C254" s="60" t="s">
        <v>529</v>
      </c>
      <c r="D254" s="73" t="s">
        <v>61</v>
      </c>
      <c r="E254" s="73">
        <v>414.55</v>
      </c>
      <c r="F254" s="68"/>
      <c r="G254" s="76"/>
      <c r="H254" s="68">
        <f t="shared" si="29"/>
        <v>0</v>
      </c>
    </row>
    <row r="255" spans="2:8" ht="25.5" x14ac:dyDescent="0.2">
      <c r="B255" s="60" t="s">
        <v>530</v>
      </c>
      <c r="C255" s="60" t="s">
        <v>531</v>
      </c>
      <c r="D255" s="73" t="s">
        <v>61</v>
      </c>
      <c r="E255" s="73">
        <v>414.55</v>
      </c>
      <c r="F255" s="68"/>
      <c r="G255" s="76"/>
      <c r="H255" s="68">
        <f t="shared" si="29"/>
        <v>0</v>
      </c>
    </row>
    <row r="256" spans="2:8" x14ac:dyDescent="0.2">
      <c r="B256" s="57" t="s">
        <v>532</v>
      </c>
      <c r="C256" s="57" t="s">
        <v>213</v>
      </c>
      <c r="D256" s="75"/>
      <c r="E256" s="75"/>
      <c r="F256" s="70"/>
      <c r="G256" s="135"/>
      <c r="H256" s="67">
        <f>H257</f>
        <v>0</v>
      </c>
    </row>
    <row r="257" spans="2:8" ht="25.5" x14ac:dyDescent="0.2">
      <c r="B257" s="60" t="s">
        <v>533</v>
      </c>
      <c r="C257" s="60" t="s">
        <v>534</v>
      </c>
      <c r="D257" s="73" t="s">
        <v>61</v>
      </c>
      <c r="E257" s="73">
        <v>84.78</v>
      </c>
      <c r="F257" s="68"/>
      <c r="G257" s="76"/>
      <c r="H257" s="68">
        <f t="shared" ref="H257:H262" si="30">ROUND(G257*E257,2)</f>
        <v>0</v>
      </c>
    </row>
    <row r="258" spans="2:8" x14ac:dyDescent="0.2">
      <c r="B258" s="57" t="s">
        <v>535</v>
      </c>
      <c r="C258" s="57" t="s">
        <v>536</v>
      </c>
      <c r="D258" s="75"/>
      <c r="E258" s="75"/>
      <c r="F258" s="70"/>
      <c r="G258" s="135"/>
      <c r="H258" s="67">
        <f>SUM(H259:H263)</f>
        <v>0</v>
      </c>
    </row>
    <row r="259" spans="2:8" x14ac:dyDescent="0.2">
      <c r="B259" s="60" t="s">
        <v>537</v>
      </c>
      <c r="C259" s="60" t="s">
        <v>538</v>
      </c>
      <c r="D259" s="73" t="s">
        <v>61</v>
      </c>
      <c r="E259" s="73">
        <v>153.18</v>
      </c>
      <c r="F259" s="68"/>
      <c r="G259" s="76"/>
      <c r="H259" s="68">
        <f t="shared" si="30"/>
        <v>0</v>
      </c>
    </row>
    <row r="260" spans="2:8" ht="25.5" x14ac:dyDescent="0.2">
      <c r="B260" s="60" t="s">
        <v>539</v>
      </c>
      <c r="C260" s="60" t="s">
        <v>540</v>
      </c>
      <c r="D260" s="73" t="s">
        <v>64</v>
      </c>
      <c r="E260" s="73">
        <v>33</v>
      </c>
      <c r="F260" s="68"/>
      <c r="G260" s="76"/>
      <c r="H260" s="68">
        <f t="shared" si="30"/>
        <v>0</v>
      </c>
    </row>
    <row r="261" spans="2:8" ht="25.5" x14ac:dyDescent="0.2">
      <c r="B261" s="60" t="s">
        <v>541</v>
      </c>
      <c r="C261" s="60" t="s">
        <v>542</v>
      </c>
      <c r="D261" s="73" t="s">
        <v>64</v>
      </c>
      <c r="E261" s="73">
        <v>13</v>
      </c>
      <c r="F261" s="68"/>
      <c r="G261" s="76"/>
      <c r="H261" s="68">
        <f t="shared" si="30"/>
        <v>0</v>
      </c>
    </row>
    <row r="262" spans="2:8" x14ac:dyDescent="0.2">
      <c r="B262" s="60" t="s">
        <v>543</v>
      </c>
      <c r="C262" s="60" t="s">
        <v>544</v>
      </c>
      <c r="D262" s="73" t="s">
        <v>257</v>
      </c>
      <c r="E262" s="73">
        <v>6</v>
      </c>
      <c r="F262" s="68"/>
      <c r="G262" s="76"/>
      <c r="H262" s="68">
        <f t="shared" si="30"/>
        <v>0</v>
      </c>
    </row>
    <row r="263" spans="2:8" x14ac:dyDescent="0.2">
      <c r="B263" s="60" t="s">
        <v>545</v>
      </c>
      <c r="C263" s="60" t="s">
        <v>546</v>
      </c>
      <c r="D263" s="73" t="s">
        <v>61</v>
      </c>
      <c r="E263" s="73">
        <v>465.6</v>
      </c>
      <c r="F263" s="68"/>
      <c r="G263" s="76"/>
      <c r="H263" s="68">
        <f>ROUND(G263*E263,2)</f>
        <v>0</v>
      </c>
    </row>
    <row r="264" spans="2:8" x14ac:dyDescent="0.2">
      <c r="F264" s="72" t="s">
        <v>547</v>
      </c>
      <c r="G264" s="72"/>
      <c r="H264" s="69">
        <f>H258+H247+H236+H226+H220+H186+H170+H165+H129+H102+H93+H91+H82+H79+H43+H17+H13+H9+H231</f>
        <v>0</v>
      </c>
    </row>
  </sheetData>
  <sheetProtection algorithmName="SHA-512" hashValue="Yk6r10Vb4omaUsO2OTjVPiy9FqyHhPT7GLFZy4wK9Su0vY0y6sqKtBm4lbfN/TGgBNk3stG/HStbKe00hHz3SQ==" saltValue="SAbRiZemtdbLBmcKpJvs4g==" spinCount="100000" sheet="1" objects="1" scenarios="1"/>
  <protectedRanges>
    <protectedRange sqref="F10:G263" name="Intervalo1"/>
  </protectedRanges>
  <mergeCells count="10">
    <mergeCell ref="B2:H2"/>
    <mergeCell ref="C3:F3"/>
    <mergeCell ref="G3:H3"/>
    <mergeCell ref="B7:H7"/>
    <mergeCell ref="C4:F4"/>
    <mergeCell ref="G4:H4"/>
    <mergeCell ref="C5:F5"/>
    <mergeCell ref="C6:F6"/>
    <mergeCell ref="G6:H6"/>
    <mergeCell ref="G5:H5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71" fitToHeight="0" orientation="portrait" r:id="rId1"/>
  <headerFooter>
    <oddHeader>&amp;L &amp;C &amp;R</oddHeader>
    <oddFooter>&amp;L &amp;C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U60"/>
  <sheetViews>
    <sheetView showGridLines="0" view="pageBreakPreview" zoomScaleNormal="85" zoomScaleSheetLayoutView="100" workbookViewId="0">
      <selection activeCell="C19" sqref="C19"/>
    </sheetView>
  </sheetViews>
  <sheetFormatPr defaultRowHeight="12.75" x14ac:dyDescent="0.2"/>
  <cols>
    <col min="1" max="1" width="3.125" style="2" customWidth="1"/>
    <col min="2" max="2" width="27.5" style="2" customWidth="1"/>
    <col min="3" max="3" width="13.125" style="2" customWidth="1"/>
    <col min="4" max="4" width="9" style="2" customWidth="1"/>
    <col min="5" max="5" width="9.625" style="2" customWidth="1"/>
    <col min="6" max="6" width="8.375" style="2" customWidth="1"/>
    <col min="7" max="7" width="8.5" style="2" customWidth="1"/>
    <col min="8" max="8" width="8.625" style="2" customWidth="1"/>
    <col min="9" max="9" width="8.125" style="2" customWidth="1"/>
    <col min="10" max="10" width="9" style="2"/>
    <col min="11" max="11" width="8" style="2" customWidth="1"/>
    <col min="12" max="15" width="9" style="2"/>
    <col min="16" max="16" width="10.875" style="2" bestFit="1" customWidth="1"/>
    <col min="17" max="16384" width="9" style="2"/>
  </cols>
  <sheetData>
    <row r="1" spans="2:21" ht="13.5" thickBot="1" x14ac:dyDescent="0.25"/>
    <row r="2" spans="2:21" ht="13.5" thickTop="1" x14ac:dyDescent="0.2">
      <c r="B2" s="3"/>
      <c r="C2" s="4"/>
      <c r="D2" s="5"/>
      <c r="E2" s="4"/>
      <c r="F2" s="6"/>
      <c r="G2" s="7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"/>
    </row>
    <row r="3" spans="2:21" ht="57.75" customHeight="1" x14ac:dyDescent="0.2">
      <c r="B3" s="11"/>
      <c r="C3" s="12"/>
      <c r="D3" s="13"/>
      <c r="E3" s="12"/>
      <c r="F3" s="14"/>
      <c r="G3" s="15"/>
      <c r="I3" s="16"/>
      <c r="U3" s="17"/>
    </row>
    <row r="4" spans="2:21" ht="18" x14ac:dyDescent="0.25">
      <c r="B4" s="104" t="s">
        <v>10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6"/>
    </row>
    <row r="5" spans="2:21" ht="18.75" thickBot="1" x14ac:dyDescent="0.25">
      <c r="B5" s="107" t="s">
        <v>548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9"/>
    </row>
    <row r="6" spans="2:21" ht="4.5" customHeight="1" thickTop="1" x14ac:dyDescent="0.25">
      <c r="B6" s="3"/>
      <c r="C6" s="18"/>
      <c r="D6" s="18"/>
      <c r="E6" s="18"/>
      <c r="F6" s="18"/>
      <c r="G6" s="7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0"/>
    </row>
    <row r="7" spans="2:21" ht="18" customHeight="1" x14ac:dyDescent="0.2">
      <c r="B7" s="110" t="s">
        <v>11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2:21" ht="13.5" thickBot="1" x14ac:dyDescent="0.25"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</row>
    <row r="9" spans="2:21" ht="14.25" thickTop="1" x14ac:dyDescent="0.25">
      <c r="B9" s="102" t="s">
        <v>549</v>
      </c>
      <c r="C9" s="103"/>
      <c r="D9" s="103"/>
      <c r="E9" s="103"/>
      <c r="F9" s="103"/>
      <c r="G9" s="103"/>
      <c r="H9" s="103"/>
      <c r="I9" s="103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2:21" ht="13.5" x14ac:dyDescent="0.25">
      <c r="B10" s="102" t="s">
        <v>550</v>
      </c>
      <c r="C10" s="103"/>
      <c r="D10" s="103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/>
    </row>
    <row r="11" spans="2:21" ht="14.25" thickBot="1" x14ac:dyDescent="0.3">
      <c r="B11" s="102" t="s">
        <v>551</v>
      </c>
      <c r="C11" s="103"/>
      <c r="D11" s="103"/>
      <c r="E11" s="103"/>
      <c r="F11" s="103"/>
      <c r="G11" s="103"/>
      <c r="H11" s="103"/>
      <c r="I11" s="103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/>
    </row>
    <row r="12" spans="2:21" ht="50.25" customHeight="1" thickTop="1" thickBot="1" x14ac:dyDescent="0.25">
      <c r="B12" s="120" t="s">
        <v>12</v>
      </c>
      <c r="C12" s="120"/>
      <c r="D12" s="121" t="s">
        <v>13</v>
      </c>
      <c r="E12" s="121"/>
      <c r="F12" s="121"/>
      <c r="G12" s="113" t="s">
        <v>14</v>
      </c>
      <c r="H12" s="113"/>
      <c r="I12" s="113"/>
      <c r="J12" s="113" t="s">
        <v>15</v>
      </c>
      <c r="K12" s="113"/>
      <c r="L12" s="113"/>
      <c r="M12" s="113" t="s">
        <v>16</v>
      </c>
      <c r="N12" s="113"/>
      <c r="O12" s="113"/>
      <c r="P12" s="113" t="s">
        <v>17</v>
      </c>
      <c r="Q12" s="113"/>
      <c r="R12" s="113"/>
      <c r="S12" s="113" t="s">
        <v>18</v>
      </c>
      <c r="T12" s="113"/>
      <c r="U12" s="113"/>
    </row>
    <row r="13" spans="2:21" ht="15.75" customHeight="1" thickTop="1" x14ac:dyDescent="0.2">
      <c r="B13" s="21" t="s">
        <v>19</v>
      </c>
      <c r="C13" s="22" t="s">
        <v>20</v>
      </c>
      <c r="D13" s="22" t="s">
        <v>21</v>
      </c>
      <c r="E13" s="22" t="s">
        <v>22</v>
      </c>
      <c r="F13" s="22" t="s">
        <v>23</v>
      </c>
      <c r="G13" s="22" t="s">
        <v>21</v>
      </c>
      <c r="H13" s="22" t="s">
        <v>22</v>
      </c>
      <c r="I13" s="22" t="s">
        <v>23</v>
      </c>
      <c r="J13" s="22" t="s">
        <v>21</v>
      </c>
      <c r="K13" s="22" t="s">
        <v>22</v>
      </c>
      <c r="L13" s="22" t="s">
        <v>23</v>
      </c>
      <c r="M13" s="22" t="s">
        <v>21</v>
      </c>
      <c r="N13" s="22" t="s">
        <v>22</v>
      </c>
      <c r="O13" s="22" t="s">
        <v>23</v>
      </c>
      <c r="P13" s="22" t="s">
        <v>21</v>
      </c>
      <c r="Q13" s="22" t="s">
        <v>22</v>
      </c>
      <c r="R13" s="22" t="s">
        <v>23</v>
      </c>
      <c r="S13" s="22" t="s">
        <v>21</v>
      </c>
      <c r="T13" s="22" t="s">
        <v>22</v>
      </c>
      <c r="U13" s="22" t="s">
        <v>23</v>
      </c>
    </row>
    <row r="14" spans="2:21" x14ac:dyDescent="0.2">
      <c r="B14" s="23" t="s">
        <v>24</v>
      </c>
      <c r="C14" s="24">
        <v>4</v>
      </c>
      <c r="D14" s="25">
        <v>3</v>
      </c>
      <c r="E14" s="25">
        <v>4</v>
      </c>
      <c r="F14" s="25">
        <v>5.5</v>
      </c>
      <c r="G14" s="25">
        <v>3.8</v>
      </c>
      <c r="H14" s="25">
        <v>4.01</v>
      </c>
      <c r="I14" s="25">
        <v>4.67</v>
      </c>
      <c r="J14" s="25">
        <v>3.43</v>
      </c>
      <c r="K14" s="25">
        <v>4.93</v>
      </c>
      <c r="L14" s="25">
        <v>6.71</v>
      </c>
      <c r="M14" s="25">
        <v>1.5</v>
      </c>
      <c r="N14" s="25">
        <v>3.45</v>
      </c>
      <c r="O14" s="25">
        <v>4.49</v>
      </c>
      <c r="P14" s="25">
        <v>5.29</v>
      </c>
      <c r="Q14" s="25">
        <v>5.92</v>
      </c>
      <c r="R14" s="25">
        <v>7.93</v>
      </c>
      <c r="S14" s="25">
        <v>4</v>
      </c>
      <c r="T14" s="25">
        <v>5.52</v>
      </c>
      <c r="U14" s="25" t="s">
        <v>25</v>
      </c>
    </row>
    <row r="15" spans="2:21" x14ac:dyDescent="0.2">
      <c r="B15" s="23" t="s">
        <v>26</v>
      </c>
      <c r="C15" s="24">
        <v>0.8</v>
      </c>
      <c r="D15" s="25">
        <v>0.8</v>
      </c>
      <c r="E15" s="25">
        <v>0.8</v>
      </c>
      <c r="F15" s="25">
        <v>1</v>
      </c>
      <c r="G15" s="25">
        <v>0.32</v>
      </c>
      <c r="H15" s="25">
        <v>0.4</v>
      </c>
      <c r="I15" s="25">
        <v>0.74</v>
      </c>
      <c r="J15" s="25">
        <v>0.28000000000000003</v>
      </c>
      <c r="K15" s="25">
        <v>0.49</v>
      </c>
      <c r="L15" s="25">
        <v>0.75</v>
      </c>
      <c r="M15" s="25">
        <v>0.3</v>
      </c>
      <c r="N15" s="25">
        <v>0.48</v>
      </c>
      <c r="O15" s="25">
        <v>0.82</v>
      </c>
      <c r="P15" s="25">
        <v>0.25</v>
      </c>
      <c r="Q15" s="25">
        <v>0.51</v>
      </c>
      <c r="R15" s="25">
        <v>0.56000000000000005</v>
      </c>
      <c r="S15" s="25">
        <v>0.81</v>
      </c>
      <c r="T15" s="25">
        <v>1.22</v>
      </c>
      <c r="U15" s="25">
        <v>1.99</v>
      </c>
    </row>
    <row r="16" spans="2:21" x14ac:dyDescent="0.2">
      <c r="B16" s="23" t="s">
        <v>27</v>
      </c>
      <c r="C16" s="24">
        <v>0.97</v>
      </c>
      <c r="D16" s="25">
        <v>0.97</v>
      </c>
      <c r="E16" s="25">
        <v>1.27</v>
      </c>
      <c r="F16" s="25">
        <v>1.27</v>
      </c>
      <c r="G16" s="25">
        <v>0.5</v>
      </c>
      <c r="H16" s="25">
        <v>0.56000000000000005</v>
      </c>
      <c r="I16" s="25">
        <v>0.97</v>
      </c>
      <c r="J16" s="25">
        <v>1</v>
      </c>
      <c r="K16" s="25">
        <v>1.39</v>
      </c>
      <c r="L16" s="25">
        <v>1.74</v>
      </c>
      <c r="M16" s="25">
        <v>0.56000000000000005</v>
      </c>
      <c r="N16" s="25">
        <v>0.85</v>
      </c>
      <c r="O16" s="25">
        <v>0.89</v>
      </c>
      <c r="P16" s="25">
        <v>1</v>
      </c>
      <c r="Q16" s="25">
        <v>1.48</v>
      </c>
      <c r="R16" s="25">
        <v>1.97</v>
      </c>
      <c r="S16" s="25">
        <v>1.46</v>
      </c>
      <c r="T16" s="25">
        <v>2.3199999999999998</v>
      </c>
      <c r="U16" s="25">
        <v>3.16</v>
      </c>
    </row>
    <row r="17" spans="2:21" x14ac:dyDescent="0.2">
      <c r="B17" s="23" t="s">
        <v>28</v>
      </c>
      <c r="C17" s="24">
        <v>0.59</v>
      </c>
      <c r="D17" s="25">
        <v>0.59</v>
      </c>
      <c r="E17" s="25">
        <v>1.23</v>
      </c>
      <c r="F17" s="25">
        <v>1.39</v>
      </c>
      <c r="G17" s="25">
        <v>1.02</v>
      </c>
      <c r="H17" s="25">
        <v>1.1100000000000001</v>
      </c>
      <c r="I17" s="25">
        <v>1.21</v>
      </c>
      <c r="J17" s="25">
        <v>0.94</v>
      </c>
      <c r="K17" s="25">
        <v>0.99</v>
      </c>
      <c r="L17" s="25">
        <v>1.17</v>
      </c>
      <c r="M17" s="25">
        <v>0.85</v>
      </c>
      <c r="N17" s="25">
        <v>0.85</v>
      </c>
      <c r="O17" s="25">
        <v>1.1100000000000001</v>
      </c>
      <c r="P17" s="25">
        <v>1.01</v>
      </c>
      <c r="Q17" s="25">
        <v>1.07</v>
      </c>
      <c r="R17" s="25">
        <v>1.1100000000000001</v>
      </c>
      <c r="S17" s="25">
        <v>0.94</v>
      </c>
      <c r="T17" s="25">
        <v>1.02</v>
      </c>
      <c r="U17" s="25">
        <v>1.33</v>
      </c>
    </row>
    <row r="18" spans="2:21" ht="13.5" thickBot="1" x14ac:dyDescent="0.25">
      <c r="B18" s="26" t="s">
        <v>29</v>
      </c>
      <c r="C18" s="24">
        <v>6.72</v>
      </c>
      <c r="D18" s="27">
        <v>6.16</v>
      </c>
      <c r="E18" s="27">
        <v>7.4</v>
      </c>
      <c r="F18" s="27">
        <v>8.9600000000000009</v>
      </c>
      <c r="G18" s="27">
        <v>6.64</v>
      </c>
      <c r="H18" s="27">
        <v>7.3</v>
      </c>
      <c r="I18" s="27">
        <v>8.69</v>
      </c>
      <c r="J18" s="27">
        <v>6.74</v>
      </c>
      <c r="K18" s="27">
        <v>8.0399999999999991</v>
      </c>
      <c r="L18" s="27">
        <v>9.4</v>
      </c>
      <c r="M18" s="27">
        <v>3.5</v>
      </c>
      <c r="N18" s="27">
        <v>5.1100000000000003</v>
      </c>
      <c r="O18" s="27">
        <v>6.22</v>
      </c>
      <c r="P18" s="27">
        <v>8</v>
      </c>
      <c r="Q18" s="27">
        <v>8.31</v>
      </c>
      <c r="R18" s="27">
        <v>9.51</v>
      </c>
      <c r="S18" s="27">
        <v>7.14</v>
      </c>
      <c r="T18" s="27">
        <v>8.4</v>
      </c>
      <c r="U18" s="27">
        <v>10.43</v>
      </c>
    </row>
    <row r="19" spans="2:21" ht="27.75" customHeight="1" thickTop="1" thickBot="1" x14ac:dyDescent="0.25">
      <c r="B19" s="28" t="s">
        <v>30</v>
      </c>
      <c r="C19" s="29">
        <f>5.65</f>
        <v>5.65</v>
      </c>
      <c r="D19" s="114" t="s">
        <v>31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2:21" ht="14.25" thickTop="1" thickBot="1" x14ac:dyDescent="0.25">
      <c r="D20" s="30"/>
      <c r="E20" s="30"/>
      <c r="F20" s="30"/>
    </row>
    <row r="21" spans="2:21" ht="13.5" thickBot="1" x14ac:dyDescent="0.25">
      <c r="B21" s="115" t="s">
        <v>32</v>
      </c>
      <c r="C21" s="115"/>
      <c r="D21" s="115"/>
      <c r="E21" s="115"/>
      <c r="F21" s="31"/>
      <c r="G21" s="116" t="s">
        <v>33</v>
      </c>
      <c r="H21" s="117"/>
      <c r="I21" s="117"/>
      <c r="J21" s="117"/>
      <c r="K21" s="117"/>
      <c r="L21" s="117"/>
      <c r="M21" s="117"/>
      <c r="N21" s="117"/>
      <c r="O21" s="118"/>
      <c r="P21" s="32"/>
      <c r="Q21" s="32"/>
      <c r="R21" s="32"/>
      <c r="S21" s="32"/>
      <c r="T21" s="32"/>
      <c r="U21" s="32"/>
    </row>
    <row r="22" spans="2:21" ht="18.75" customHeight="1" thickBot="1" x14ac:dyDescent="0.25">
      <c r="B22" s="119" t="s">
        <v>34</v>
      </c>
      <c r="C22" s="119"/>
      <c r="D22" s="119"/>
      <c r="E22" s="119"/>
      <c r="F22" s="31"/>
      <c r="G22" s="116" t="s">
        <v>35</v>
      </c>
      <c r="H22" s="117"/>
      <c r="I22" s="117"/>
      <c r="J22" s="117"/>
      <c r="K22" s="117"/>
      <c r="L22" s="117"/>
      <c r="M22" s="33" t="s">
        <v>21</v>
      </c>
      <c r="N22" s="34" t="s">
        <v>22</v>
      </c>
      <c r="O22" s="35" t="s">
        <v>23</v>
      </c>
      <c r="P22" s="32"/>
      <c r="Q22" s="32"/>
      <c r="R22" s="32"/>
      <c r="S22" s="32"/>
      <c r="T22" s="32"/>
      <c r="U22" s="32"/>
    </row>
    <row r="23" spans="2:21" ht="25.5" customHeight="1" x14ac:dyDescent="0.2">
      <c r="B23" s="128" t="s">
        <v>50</v>
      </c>
      <c r="C23" s="128"/>
      <c r="D23" s="128"/>
      <c r="E23" s="128"/>
      <c r="F23" s="31"/>
      <c r="G23" s="129" t="s">
        <v>13</v>
      </c>
      <c r="H23" s="130"/>
      <c r="I23" s="130"/>
      <c r="J23" s="130"/>
      <c r="K23" s="130"/>
      <c r="L23" s="131"/>
      <c r="M23" s="36">
        <v>20.34</v>
      </c>
      <c r="N23" s="36">
        <v>22.12</v>
      </c>
      <c r="O23" s="36">
        <v>25</v>
      </c>
      <c r="P23" s="32"/>
      <c r="Q23" s="32"/>
      <c r="R23" s="32"/>
      <c r="S23" s="32"/>
      <c r="T23" s="32"/>
      <c r="U23" s="32"/>
    </row>
    <row r="24" spans="2:21" ht="27" customHeight="1" x14ac:dyDescent="0.2">
      <c r="B24" s="128" t="s">
        <v>36</v>
      </c>
      <c r="C24" s="128"/>
      <c r="D24" s="128"/>
      <c r="E24" s="128"/>
      <c r="F24" s="32"/>
      <c r="G24" s="122" t="s">
        <v>37</v>
      </c>
      <c r="H24" s="123"/>
      <c r="I24" s="123"/>
      <c r="J24" s="123"/>
      <c r="K24" s="123"/>
      <c r="L24" s="124"/>
      <c r="M24" s="37">
        <v>19.600000000000001</v>
      </c>
      <c r="N24" s="37">
        <v>20.97</v>
      </c>
      <c r="O24" s="37">
        <v>24.23</v>
      </c>
      <c r="P24" s="32"/>
      <c r="Q24" s="32"/>
      <c r="R24" s="32"/>
      <c r="S24" s="32"/>
      <c r="T24" s="32"/>
      <c r="U24" s="32"/>
    </row>
    <row r="25" spans="2:21" ht="29.25" customHeight="1" x14ac:dyDescent="0.2">
      <c r="B25" s="38" t="s">
        <v>38</v>
      </c>
      <c r="C25" s="39">
        <f>ROUND(((1+(C14+C15+C16)/100)*((1+C17/100)*(1+C18/100))/(1-C19/100))-1,4)</f>
        <v>0.2034</v>
      </c>
      <c r="D25" s="40"/>
      <c r="E25" s="40"/>
      <c r="F25" s="32"/>
      <c r="G25" s="122" t="s">
        <v>39</v>
      </c>
      <c r="H25" s="123"/>
      <c r="I25" s="123"/>
      <c r="J25" s="123"/>
      <c r="K25" s="123"/>
      <c r="L25" s="124"/>
      <c r="M25" s="37">
        <v>20.76</v>
      </c>
      <c r="N25" s="37">
        <v>24.18</v>
      </c>
      <c r="O25" s="37">
        <v>26.44</v>
      </c>
      <c r="P25" s="32"/>
      <c r="Q25" s="32"/>
      <c r="R25" s="32"/>
      <c r="S25" s="32"/>
      <c r="T25" s="32"/>
      <c r="U25" s="32"/>
    </row>
    <row r="26" spans="2:21" ht="30.75" customHeight="1" x14ac:dyDescent="0.2">
      <c r="B26" s="132" t="s">
        <v>40</v>
      </c>
      <c r="C26" s="133"/>
      <c r="D26" s="133"/>
      <c r="E26" s="134"/>
      <c r="F26" s="32"/>
      <c r="G26" s="122" t="s">
        <v>41</v>
      </c>
      <c r="H26" s="123"/>
      <c r="I26" s="123"/>
      <c r="J26" s="123"/>
      <c r="K26" s="123"/>
      <c r="L26" s="124"/>
      <c r="M26" s="37">
        <v>24</v>
      </c>
      <c r="N26" s="37">
        <v>25.84</v>
      </c>
      <c r="O26" s="37">
        <v>27.86</v>
      </c>
      <c r="P26" s="32"/>
      <c r="Q26" s="32"/>
      <c r="R26" s="32"/>
      <c r="S26" s="32"/>
      <c r="T26" s="32"/>
      <c r="U26" s="32"/>
    </row>
    <row r="27" spans="2:21" ht="22.5" customHeight="1" x14ac:dyDescent="0.2">
      <c r="B27" s="41"/>
      <c r="C27" s="42"/>
      <c r="D27" s="42"/>
      <c r="E27" s="43"/>
      <c r="F27" s="32"/>
      <c r="G27" s="122" t="s">
        <v>42</v>
      </c>
      <c r="H27" s="123"/>
      <c r="I27" s="123"/>
      <c r="J27" s="123"/>
      <c r="K27" s="123"/>
      <c r="L27" s="124"/>
      <c r="M27" s="37">
        <v>22.8</v>
      </c>
      <c r="N27" s="37">
        <v>27.48</v>
      </c>
      <c r="O27" s="37">
        <v>30.95</v>
      </c>
      <c r="P27" s="32"/>
      <c r="Q27" s="32"/>
      <c r="R27" s="32"/>
      <c r="S27" s="32"/>
      <c r="T27" s="32"/>
      <c r="U27" s="32"/>
    </row>
    <row r="28" spans="2:21" ht="26.25" customHeight="1" x14ac:dyDescent="0.2">
      <c r="B28" s="44"/>
      <c r="C28" s="32"/>
      <c r="D28" s="32"/>
      <c r="E28" s="45"/>
      <c r="F28" s="32"/>
      <c r="G28" s="125" t="s">
        <v>43</v>
      </c>
      <c r="H28" s="126"/>
      <c r="I28" s="126"/>
      <c r="J28" s="126"/>
      <c r="K28" s="126"/>
      <c r="L28" s="127"/>
      <c r="M28" s="46">
        <v>11.1</v>
      </c>
      <c r="N28" s="46">
        <v>14.02</v>
      </c>
      <c r="O28" s="46">
        <v>16.8</v>
      </c>
      <c r="P28" s="32"/>
      <c r="Q28" s="32"/>
      <c r="R28" s="32"/>
      <c r="S28" s="32"/>
      <c r="T28" s="32"/>
      <c r="U28" s="32"/>
    </row>
    <row r="29" spans="2:21" x14ac:dyDescent="0.2">
      <c r="B29" s="47"/>
      <c r="C29" s="48"/>
      <c r="D29" s="48"/>
      <c r="E29" s="49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2:2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2:21" ht="13.5" thickBot="1" x14ac:dyDescent="0.25">
      <c r="B31" s="50" t="s">
        <v>44</v>
      </c>
      <c r="C31" s="51"/>
      <c r="D31" s="51"/>
      <c r="E31" s="5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2:21" x14ac:dyDescent="0.2">
      <c r="B32" s="52" t="s">
        <v>45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2:21" x14ac:dyDescent="0.2">
      <c r="B33" s="53" t="s">
        <v>46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2:21" x14ac:dyDescent="0.2">
      <c r="B34" s="53" t="s">
        <v>47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2:21" x14ac:dyDescent="0.2">
      <c r="B35" s="53" t="s">
        <v>48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2:21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2:2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2:2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2:2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2:21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2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2:21" x14ac:dyDescent="0.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2:21" x14ac:dyDescent="0.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2:2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2:21" x14ac:dyDescent="0.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2:21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2:2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2:21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2:21" x14ac:dyDescent="0.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2:21" x14ac:dyDescent="0.2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2:21" x14ac:dyDescent="0.2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2:21" x14ac:dyDescent="0.2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2:21" x14ac:dyDescent="0.2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2:21" x14ac:dyDescent="0.2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2:21" x14ac:dyDescent="0.2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2:21" x14ac:dyDescent="0.2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2:21" x14ac:dyDescent="0.2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2:21" x14ac:dyDescent="0.2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2:21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2:21" x14ac:dyDescent="0.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</sheetData>
  <mergeCells count="27">
    <mergeCell ref="G27:L27"/>
    <mergeCell ref="G28:L28"/>
    <mergeCell ref="B23:E23"/>
    <mergeCell ref="G23:L23"/>
    <mergeCell ref="B24:E24"/>
    <mergeCell ref="G24:L24"/>
    <mergeCell ref="G25:L25"/>
    <mergeCell ref="B26:E26"/>
    <mergeCell ref="G26:L26"/>
    <mergeCell ref="S12:U12"/>
    <mergeCell ref="D19:U19"/>
    <mergeCell ref="B21:E21"/>
    <mergeCell ref="G21:O21"/>
    <mergeCell ref="B22:E22"/>
    <mergeCell ref="G22:L22"/>
    <mergeCell ref="B12:C12"/>
    <mergeCell ref="D12:F12"/>
    <mergeCell ref="G12:I12"/>
    <mergeCell ref="J12:L12"/>
    <mergeCell ref="M12:O12"/>
    <mergeCell ref="P12:R12"/>
    <mergeCell ref="B11:I11"/>
    <mergeCell ref="B4:U4"/>
    <mergeCell ref="B5:U5"/>
    <mergeCell ref="B7:U8"/>
    <mergeCell ref="B9:I9"/>
    <mergeCell ref="B10:D10"/>
  </mergeCells>
  <pageMargins left="0.51181102362204722" right="0.51181102362204722" top="0.39370078740157483" bottom="0.98425196850393704" header="0.51181102362204722" footer="0.51181102362204722"/>
  <pageSetup paperSize="9" scale="61" fitToHeight="0" orientation="landscape" r:id="rId1"/>
  <headerFooter>
    <oddHeader xml:space="preserve">&amp;L </oddHeader>
    <oddFooter xml:space="preserve">&amp;L 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4097" r:id="rId4">
          <objectPr defaultSize="0" autoPict="0" r:id="rId5">
            <anchor moveWithCells="1" sizeWithCells="1">
              <from>
                <xdr:col>1</xdr:col>
                <xdr:colOff>304800</xdr:colOff>
                <xdr:row>26</xdr:row>
                <xdr:rowOff>76200</xdr:rowOff>
              </from>
              <to>
                <xdr:col>4</xdr:col>
                <xdr:colOff>428625</xdr:colOff>
                <xdr:row>28</xdr:row>
                <xdr:rowOff>142875</xdr:rowOff>
              </to>
            </anchor>
          </objectPr>
        </oleObject>
      </mc:Choice>
      <mc:Fallback>
        <oleObject progId="Microsoft Equation 3.0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 Sintético</vt:lpstr>
      <vt:lpstr>BDI</vt:lpstr>
      <vt:lpstr>BDI!Area_de_impressao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Usuário do Windows</cp:lastModifiedBy>
  <cp:revision>0</cp:revision>
  <cp:lastPrinted>2020-03-18T13:20:04Z</cp:lastPrinted>
  <dcterms:created xsi:type="dcterms:W3CDTF">2019-10-15T14:04:50Z</dcterms:created>
  <dcterms:modified xsi:type="dcterms:W3CDTF">2020-05-19T18:29:58Z</dcterms:modified>
</cp:coreProperties>
</file>